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P:\probate-juvenile\private\Projects\Local Rules &amp; Forms Amendment - Probate\Probate Local Forms, New or Revamped\Estate Forms\"/>
    </mc:Choice>
  </mc:AlternateContent>
  <xr:revisionPtr revIDLastSave="0" documentId="13_ncr:1_{6A617A08-0D14-4335-9E7B-F6A163F4C7E0}" xr6:coauthVersionLast="47" xr6:coauthVersionMax="47" xr10:uidLastSave="{00000000-0000-0000-0000-000000000000}"/>
  <workbookProtection workbookAlgorithmName="SHA-512" workbookHashValue="HisO87B9aQ9k+7VSCk74z+Z0Mf+ZaPBBYZb2SVEBhvU0Nqjfl9VJJ3F4DqpsCthlWu1ecG9+eg2IdaE+chmALg==" workbookSaltValue="dfgK/WR/wVoYYdOnAMdysQ==" workbookSpinCount="100000" lockStructure="1"/>
  <bookViews>
    <workbookView xWindow="-108" yWindow="-108" windowWidth="23256" windowHeight="12456" xr2:uid="{E57E484A-93CE-4A02-A4EA-82B1102EB9D8}"/>
  </bookViews>
  <sheets>
    <sheet name="Attorney Fee - Estate" sheetId="12" r:id="rId1"/>
    <sheet name="INSTRUCTIONS" sheetId="1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4" i="12" l="1"/>
  <c r="F54" i="12" s="1"/>
  <c r="C55" i="12" l="1"/>
  <c r="F69" i="12"/>
  <c r="C42" i="12"/>
  <c r="C43" i="12" s="1"/>
  <c r="C37" i="12"/>
  <c r="B47" i="12"/>
  <c r="C58" i="12"/>
  <c r="C38" i="12" l="1"/>
  <c r="F37" i="12"/>
  <c r="C39" i="12"/>
  <c r="C45" i="12" l="1"/>
  <c r="C46" i="12" s="1"/>
  <c r="F58" i="12" l="1"/>
  <c r="F46" i="12"/>
  <c r="C40" i="12" l="1"/>
  <c r="F42" i="12"/>
  <c r="F45" i="12"/>
  <c r="F55" i="12"/>
  <c r="F43" i="12" l="1"/>
  <c r="F40" i="12"/>
  <c r="F38" i="12"/>
  <c r="F39" i="12"/>
  <c r="F60" i="12" l="1"/>
  <c r="F78" i="12" s="1"/>
</calcChain>
</file>

<file path=xl/sharedStrings.xml><?xml version="1.0" encoding="utf-8"?>
<sst xmlns="http://schemas.openxmlformats.org/spreadsheetml/2006/main" count="105" uniqueCount="87">
  <si>
    <t>Case No.</t>
  </si>
  <si>
    <t>Personal Property</t>
  </si>
  <si>
    <t>Accounting Period:</t>
  </si>
  <si>
    <t>to</t>
  </si>
  <si>
    <t>ESTATE OF</t>
  </si>
  <si>
    <t>, DECEASED</t>
  </si>
  <si>
    <t>Real Estate Sold by Judicial Proceedings</t>
  </si>
  <si>
    <t>Signed:</t>
  </si>
  <si>
    <t>Fiduciary</t>
  </si>
  <si>
    <t>(1) Personal Property</t>
  </si>
  <si>
    <t>Real Estate Sold</t>
  </si>
  <si>
    <t>(3) Real Estate Sold by Judicial Proceedings</t>
  </si>
  <si>
    <t>(4) Real Estate Transferred, Not Sold</t>
  </si>
  <si>
    <t>(2) Real Estate Sold</t>
  </si>
  <si>
    <t>Non-Probate Assets</t>
  </si>
  <si>
    <t>Attorney's Fee Calculation</t>
  </si>
  <si>
    <t>at</t>
  </si>
  <si>
    <t>Probate Estate Assets</t>
  </si>
  <si>
    <t>AMOUNT IN RANGE</t>
  </si>
  <si>
    <t>RATE</t>
  </si>
  <si>
    <t>Real Estate Transferred, Not Sold</t>
  </si>
  <si>
    <t>First $100,000 of value</t>
  </si>
  <si>
    <t>Balance of proceeds over $100,000</t>
  </si>
  <si>
    <t>Next $300,000 of proceeds/value</t>
  </si>
  <si>
    <t>Balance of proceeds/value over $400,000</t>
  </si>
  <si>
    <t>Balance of value over $100,000</t>
  </si>
  <si>
    <t>[Start Date]</t>
  </si>
  <si>
    <t>[End Date]</t>
  </si>
  <si>
    <t>Upon Value of Non-Probate Property</t>
  </si>
  <si>
    <t>Attorney</t>
  </si>
  <si>
    <r>
      <t>Attorney's Fee Calculation</t>
    </r>
    <r>
      <rPr>
        <sz val="12"/>
        <color theme="1"/>
        <rFont val="Arial"/>
        <family val="2"/>
      </rPr>
      <t xml:space="preserve">, </t>
    </r>
    <r>
      <rPr>
        <i/>
        <sz val="12"/>
        <color theme="1"/>
        <rFont val="Arial"/>
        <family val="2"/>
      </rPr>
      <t>continued</t>
    </r>
  </si>
  <si>
    <t>Date</t>
  </si>
  <si>
    <t>Enter total of: appraised value (if not sold) and gross proceeds (if sold) of all tangible and intangible personal property included in inventory; and all estate income for which the Fiduciary accounts.</t>
  </si>
  <si>
    <t>Enter total gross proceeds from real estate sold under authority of will or consent.</t>
  </si>
  <si>
    <t>Type Name Here</t>
  </si>
  <si>
    <t>Subtract Other Voluntary Adjustment or Reduction</t>
  </si>
  <si>
    <t>1.</t>
  </si>
  <si>
    <t>2.</t>
  </si>
  <si>
    <t>3.</t>
  </si>
  <si>
    <t>4.</t>
  </si>
  <si>
    <t>5.</t>
  </si>
  <si>
    <t>6.</t>
  </si>
  <si>
    <t>Questions?</t>
  </si>
  <si>
    <t>Contact the Union County Probate Court</t>
  </si>
  <si>
    <t>probatecourt@unioncountyohio.gov</t>
  </si>
  <si>
    <t>First $25,000 of proceeds/value</t>
  </si>
  <si>
    <t>Next $75,000 of proceeds/value</t>
  </si>
  <si>
    <r>
      <t xml:space="preserve">ATTORNEY FEE COMPUTATION SCHEDULE – ESTATE
</t>
    </r>
    <r>
      <rPr>
        <sz val="10"/>
        <rFont val="Arial"/>
        <family val="2"/>
      </rPr>
      <t>R.C. 2113.36, Loc.R. 71.3</t>
    </r>
  </si>
  <si>
    <t>Subtract Previously Paid Partial Fees</t>
  </si>
  <si>
    <t>Approved:</t>
  </si>
  <si>
    <t>DO NOT FILE THIS INSTRUCTIONS PAGE.</t>
  </si>
  <si>
    <t xml:space="preserve">Enter a minus sign ("-") before any value entered into a highlighted cell in the Adjustments section (amounts to be subtracted from the subtotal).
</t>
  </si>
  <si>
    <t xml:space="preserve">Enter information and values ONLY in the highlighted cells.
</t>
  </si>
  <si>
    <t>Assets Not Subject to Administration</t>
  </si>
  <si>
    <r>
      <t>(5) Assets Not Subject to Administration</t>
    </r>
    <r>
      <rPr>
        <sz val="12"/>
        <color theme="1"/>
        <rFont val="Arial"/>
        <family val="2"/>
      </rPr>
      <t>*</t>
    </r>
  </si>
  <si>
    <t>CERTIFICATION</t>
  </si>
  <si>
    <t>FEE IN RANGE</t>
  </si>
  <si>
    <t xml:space="preserve"> **Attach an Itemized Schedule of Expenses.</t>
  </si>
  <si>
    <r>
      <t>Subtract 50% of Fee</t>
    </r>
    <r>
      <rPr>
        <sz val="10"/>
        <color theme="1"/>
        <rFont val="Arial"/>
        <family val="2"/>
      </rPr>
      <t xml:space="preserve"> (</t>
    </r>
    <r>
      <rPr>
        <i/>
        <sz val="10"/>
        <color theme="1"/>
        <rFont val="Arial"/>
        <family val="2"/>
      </rPr>
      <t>if Attorney or Partner is Fiduciary</t>
    </r>
    <r>
      <rPr>
        <sz val="10"/>
        <color theme="1"/>
        <rFont val="Arial"/>
        <family val="2"/>
      </rPr>
      <t>)</t>
    </r>
  </si>
  <si>
    <t xml:space="preserve"> Enter Auditor's or appraised value of all real estate transferred by affidavit or certificate of transfer.</t>
  </si>
  <si>
    <r>
      <t xml:space="preserve">Subtract Voluntary Adjustment </t>
    </r>
    <r>
      <rPr>
        <i/>
        <sz val="10"/>
        <rFont val="Arial"/>
        <family val="2"/>
      </rPr>
      <t>(ref. Prof.Cond.R. 1.5)</t>
    </r>
  </si>
  <si>
    <t>First $100,000 of proceeds</t>
  </si>
  <si>
    <t>Adjustments/Reductions</t>
  </si>
  <si>
    <r>
      <t>Expenses Advanced/Incurred by Attorney</t>
    </r>
    <r>
      <rPr>
        <sz val="12"/>
        <color theme="1"/>
        <rFont val="Arial"/>
        <family val="2"/>
      </rPr>
      <t>**</t>
    </r>
  </si>
  <si>
    <t>Enter total of all of costs, deposits or other expenses.</t>
  </si>
  <si>
    <r>
      <rPr>
        <b/>
        <sz val="11"/>
        <color theme="1"/>
        <rFont val="Arial"/>
        <family val="2"/>
      </rPr>
      <t>The total fee calculated pursuant to this schedule accurately reflects the fees for legal services provided.</t>
    </r>
    <r>
      <rPr>
        <sz val="11"/>
        <color theme="1"/>
        <rFont val="Arial"/>
        <family val="2"/>
      </rPr>
      <t xml:space="preserve"> </t>
    </r>
  </si>
  <si>
    <r>
      <t xml:space="preserve">Attorney's Fee </t>
    </r>
    <r>
      <rPr>
        <i/>
        <sz val="10"/>
        <color theme="1"/>
        <rFont val="Arial"/>
        <family val="2"/>
      </rPr>
      <t>(Subtotal):</t>
    </r>
  </si>
  <si>
    <t>Enter value of assets not subject to administration only if attorney provided legal 
services to the Fiduciary to manage said assets, and attorney has not and will not receive separate compensation. *Submit a Confidential Inventory of Non-Probate Assets and file Certification.</t>
  </si>
  <si>
    <r>
      <t xml:space="preserve">The undersigned Attorney hereby certifies that all amounts entered upon this schedule are accurate; all legal services rendered were necessary and beneficial to the estate; and </t>
    </r>
    <r>
      <rPr>
        <sz val="10"/>
        <color theme="1"/>
        <rFont val="Arial"/>
        <family val="2"/>
      </rPr>
      <t>[SELECT ONLY ONE]:</t>
    </r>
  </si>
  <si>
    <r>
      <rPr>
        <b/>
        <sz val="12"/>
        <color theme="1"/>
        <rFont val="Arial"/>
        <family val="2"/>
      </rPr>
      <t>Total Adjustments/Reductions</t>
    </r>
    <r>
      <rPr>
        <sz val="12"/>
        <color theme="1"/>
        <rFont val="Arial"/>
        <family val="2"/>
      </rPr>
      <t>:</t>
    </r>
  </si>
  <si>
    <t>Enter zero (0) if none</t>
  </si>
  <si>
    <t>Enter "-" (minus) before any amount entered in this section, or zero (0) if none</t>
  </si>
  <si>
    <t>7.</t>
  </si>
  <si>
    <t>Attorney Fee Computation Schedule Spreadsheet</t>
  </si>
  <si>
    <t xml:space="preserve">Instructions: </t>
  </si>
  <si>
    <t xml:space="preserve">A blank, PDF version of the schedule can be downloaded from the Union County Probate Court's website, though use of the spreadsheet is strongly encouraged.
</t>
  </si>
  <si>
    <t xml:space="preserve">All fee amounts will automatically calculate.
</t>
  </si>
  <si>
    <t xml:space="preserve">Both the Attorney and the Fiduciary must sign the schedule. If the Fiduciary authorizes use of their eSignature, retain proof of authorization.
</t>
  </si>
  <si>
    <t xml:space="preserve">If a Confidential Inventory of Non-Probate Assets is required, submit that inventory through the eFiling System as a "Proposed Order for Judicial Review."
</t>
  </si>
  <si>
    <t>8.</t>
  </si>
  <si>
    <t xml:space="preserve">When complete, save the spreadsheet as a PDF. 
eFile the schedule. Submit any necessary attachments as exhibits to the schedule. Do not scan or otherwise save the schedule and all attachments as one document.
</t>
  </si>
  <si>
    <t xml:space="preserve">If any value is Zero for a highlighted cell, enter the number Zero (0) in that cell.
</t>
  </si>
  <si>
    <t>Attorney's Fee Pursuant to Schedule</t>
  </si>
  <si>
    <t>Total Fee (Extraordinary):</t>
  </si>
  <si>
    <r>
      <rPr>
        <b/>
        <sz val="11"/>
        <color theme="1"/>
        <rFont val="Arial"/>
        <family val="2"/>
      </rPr>
      <t>Total Fee</t>
    </r>
    <r>
      <rPr>
        <sz val="11"/>
        <color theme="1"/>
        <rFont val="Arial"/>
        <family val="2"/>
      </rPr>
      <t>, plus Expenses, and less Adjustments (if any):</t>
    </r>
  </si>
  <si>
    <t>Unless fees were previously awarded in civil case, enter total gross proceeds from real estate sold pursuant to judicial proceedings (i.e., Land Sale, foreclosure).</t>
  </si>
  <si>
    <r>
      <rPr>
        <sz val="11"/>
        <color theme="1"/>
        <rFont val="Arial"/>
        <family val="2"/>
      </rPr>
      <t xml:space="preserve">As demonstrated by the itemized billing statement (filed herewith, if required by Loc.R. 71.3(B)(4)(a), </t>
    </r>
    <r>
      <rPr>
        <b/>
        <sz val="11"/>
        <color theme="1"/>
        <rFont val="Arial"/>
        <family val="2"/>
      </rPr>
      <t>the total fee for legal services provided exceeds the fee calculated pursuant to this schedule.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</si>
</sst>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00"/>
    <numFmt numFmtId="165" formatCode="&quot;$&quot;#,##0"/>
    <numFmt numFmtId="166" formatCode="0.0%"/>
    <numFmt numFmtId="167" formatCode="[$-409]mmmm\ d\,\ yyyy;@"/>
    <numFmt numFmtId="168" formatCode="[$-F800]dddd\,\ mmmm\ dd\,\ yyyy"/>
  </numFmts>
  <fonts count="24" x14ac:knownFonts="1">
    <font>
      <sz val="12"/>
      <color theme="1"/>
      <name val="Arial"/>
      <family val="2"/>
    </font>
    <font>
      <sz val="12"/>
      <color theme="1"/>
      <name val="Arial"/>
      <family val="2"/>
    </font>
    <font>
      <b/>
      <sz val="12"/>
      <color theme="1"/>
      <name val="Arial"/>
      <family val="2"/>
    </font>
    <font>
      <i/>
      <sz val="12"/>
      <color theme="1"/>
      <name val="Arial"/>
      <family val="2"/>
    </font>
    <font>
      <i/>
      <sz val="10"/>
      <color theme="1"/>
      <name val="Arial"/>
      <family val="2"/>
    </font>
    <font>
      <sz val="11"/>
      <color theme="1"/>
      <name val="Arial"/>
      <family val="2"/>
    </font>
    <font>
      <sz val="10"/>
      <color theme="1"/>
      <name val="Arial"/>
      <family val="2"/>
    </font>
    <font>
      <b/>
      <sz val="11"/>
      <color theme="1"/>
      <name val="Arial"/>
      <family val="2"/>
    </font>
    <font>
      <b/>
      <sz val="10"/>
      <color theme="1"/>
      <name val="Arial"/>
      <family val="2"/>
    </font>
    <font>
      <b/>
      <sz val="3"/>
      <color theme="1"/>
      <name val="Arial"/>
      <family val="2"/>
    </font>
    <font>
      <sz val="3"/>
      <color theme="1"/>
      <name val="Arial"/>
      <family val="2"/>
    </font>
    <font>
      <i/>
      <sz val="3"/>
      <color theme="1"/>
      <name val="Arial"/>
      <family val="2"/>
    </font>
    <font>
      <i/>
      <sz val="8"/>
      <color theme="1"/>
      <name val="Arial"/>
      <family val="2"/>
    </font>
    <font>
      <sz val="8"/>
      <color theme="1"/>
      <name val="Arial"/>
      <family val="2"/>
    </font>
    <font>
      <b/>
      <i/>
      <sz val="11"/>
      <color theme="1"/>
      <name val="Arial"/>
      <family val="2"/>
    </font>
    <font>
      <sz val="11"/>
      <name val="Arial"/>
      <family val="2"/>
    </font>
    <font>
      <i/>
      <sz val="12"/>
      <color rgb="FFFF0000"/>
      <name val="Arial"/>
      <family val="2"/>
    </font>
    <font>
      <u/>
      <sz val="12"/>
      <color rgb="FF0070C0"/>
      <name val="Arial"/>
      <family val="2"/>
    </font>
    <font>
      <b/>
      <sz val="14"/>
      <color theme="1"/>
      <name val="Arial"/>
      <family val="2"/>
    </font>
    <font>
      <sz val="10"/>
      <name val="Arial"/>
      <family val="2"/>
    </font>
    <font>
      <i/>
      <sz val="11"/>
      <color theme="1"/>
      <name val="Arial"/>
      <family val="2"/>
    </font>
    <font>
      <i/>
      <sz val="10"/>
      <name val="Arial"/>
      <family val="2"/>
    </font>
    <font>
      <i/>
      <sz val="9"/>
      <color theme="1"/>
      <name val="Arial"/>
      <family val="2"/>
    </font>
    <font>
      <sz val="9"/>
      <color theme="1"/>
      <name val="Arial"/>
      <family val="2"/>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53">
    <xf numFmtId="0" fontId="0" fillId="0" borderId="0" xfId="0"/>
    <xf numFmtId="0" fontId="0" fillId="0" borderId="0" xfId="0" applyAlignment="1">
      <alignment wrapText="1"/>
    </xf>
    <xf numFmtId="49" fontId="0" fillId="0" borderId="0" xfId="0" applyNumberFormat="1" applyAlignment="1">
      <alignment horizontal="right" vertical="top"/>
    </xf>
    <xf numFmtId="49" fontId="0" fillId="0" borderId="0" xfId="0" applyNumberFormat="1" applyAlignment="1">
      <alignment vertical="top"/>
    </xf>
    <xf numFmtId="0" fontId="0" fillId="0" borderId="0" xfId="0" applyAlignment="1">
      <alignment horizontal="center" wrapText="1"/>
    </xf>
    <xf numFmtId="0" fontId="2" fillId="0" borderId="0" xfId="0" applyFont="1" applyAlignment="1">
      <alignment horizontal="center" wrapText="1"/>
    </xf>
    <xf numFmtId="0" fontId="16" fillId="0" borderId="0" xfId="0" applyFont="1" applyAlignment="1">
      <alignment wrapText="1"/>
    </xf>
    <xf numFmtId="0" fontId="17" fillId="0" borderId="0" xfId="0" applyFont="1" applyAlignment="1">
      <alignment horizontal="center"/>
    </xf>
    <xf numFmtId="0" fontId="0" fillId="0" borderId="0" xfId="0" applyAlignment="1">
      <alignment vertical="top" wrapText="1"/>
    </xf>
    <xf numFmtId="0" fontId="0" fillId="0" borderId="0" xfId="0" applyAlignment="1">
      <alignment vertical="top"/>
    </xf>
    <xf numFmtId="49" fontId="18" fillId="0" borderId="0" xfId="0" applyNumberFormat="1" applyFont="1" applyAlignment="1">
      <alignment vertical="top"/>
    </xf>
    <xf numFmtId="49" fontId="0" fillId="0" borderId="1" xfId="0" applyNumberFormat="1" applyBorder="1" applyAlignment="1" applyProtection="1">
      <alignment horizontal="center"/>
      <protection locked="0"/>
    </xf>
    <xf numFmtId="167" fontId="0" fillId="0" borderId="1" xfId="0" applyNumberFormat="1" applyBorder="1" applyAlignment="1" applyProtection="1">
      <alignment horizontal="center"/>
      <protection locked="0"/>
    </xf>
    <xf numFmtId="164" fontId="0" fillId="0" borderId="1" xfId="0" applyNumberFormat="1" applyBorder="1" applyProtection="1">
      <protection locked="0"/>
    </xf>
    <xf numFmtId="166" fontId="11" fillId="0" borderId="0" xfId="1" applyNumberFormat="1" applyFont="1" applyBorder="1" applyAlignment="1" applyProtection="1">
      <alignment horizontal="right"/>
    </xf>
    <xf numFmtId="166" fontId="1" fillId="0" borderId="0" xfId="1" applyNumberFormat="1" applyFont="1" applyBorder="1" applyAlignment="1" applyProtection="1">
      <alignment horizontal="center"/>
    </xf>
    <xf numFmtId="166" fontId="10" fillId="0" borderId="0" xfId="1" applyNumberFormat="1" applyFont="1" applyBorder="1" applyAlignment="1" applyProtection="1">
      <alignment horizontal="center"/>
    </xf>
    <xf numFmtId="166" fontId="9" fillId="0" borderId="0" xfId="1" applyNumberFormat="1" applyFont="1" applyBorder="1" applyAlignment="1" applyProtection="1">
      <alignment horizontal="right"/>
    </xf>
    <xf numFmtId="166" fontId="2" fillId="0" borderId="0" xfId="1" applyNumberFormat="1" applyFont="1" applyBorder="1" applyAlignment="1" applyProtection="1">
      <alignment horizontal="right"/>
    </xf>
    <xf numFmtId="166" fontId="11" fillId="0" borderId="0" xfId="1" applyNumberFormat="1" applyFont="1" applyBorder="1" applyAlignment="1" applyProtection="1">
      <alignment horizontal="right" vertical="top"/>
    </xf>
    <xf numFmtId="164" fontId="0" fillId="0" borderId="1" xfId="0" applyNumberFormat="1" applyBorder="1" applyAlignment="1" applyProtection="1">
      <alignment horizontal="center"/>
      <protection locked="0"/>
    </xf>
    <xf numFmtId="164" fontId="0" fillId="0" borderId="2" xfId="0" applyNumberFormat="1" applyBorder="1" applyAlignment="1" applyProtection="1">
      <alignment horizontal="center"/>
      <protection locked="0"/>
    </xf>
    <xf numFmtId="49" fontId="6" fillId="0" borderId="0" xfId="0" applyNumberFormat="1" applyFont="1" applyAlignment="1">
      <alignment horizontal="center" vertical="center"/>
    </xf>
    <xf numFmtId="0" fontId="0" fillId="0" borderId="0" xfId="0" applyAlignment="1">
      <alignment horizontal="center"/>
    </xf>
    <xf numFmtId="49" fontId="0" fillId="0" borderId="0" xfId="0" applyNumberFormat="1" applyAlignment="1">
      <alignment horizontal="center" vertical="center"/>
    </xf>
    <xf numFmtId="49" fontId="2" fillId="0" borderId="0" xfId="0" applyNumberFormat="1" applyFont="1" applyAlignment="1">
      <alignment wrapText="1"/>
    </xf>
    <xf numFmtId="0" fontId="0" fillId="0" borderId="0" xfId="0" applyAlignment="1">
      <alignment horizontal="left"/>
    </xf>
    <xf numFmtId="165" fontId="0" fillId="0" borderId="0" xfId="0" applyNumberFormat="1" applyAlignment="1">
      <alignment horizontal="center"/>
    </xf>
    <xf numFmtId="164" fontId="0" fillId="0" borderId="0" xfId="0" applyNumberFormat="1" applyAlignment="1">
      <alignment horizontal="right"/>
    </xf>
    <xf numFmtId="49" fontId="2" fillId="0" borderId="0" xfId="0" applyNumberFormat="1" applyFont="1" applyAlignment="1">
      <alignment horizontal="left"/>
    </xf>
    <xf numFmtId="49" fontId="8" fillId="0" borderId="0" xfId="0" applyNumberFormat="1" applyFont="1" applyAlignment="1">
      <alignment vertical="center"/>
    </xf>
    <xf numFmtId="49" fontId="10" fillId="0" borderId="0" xfId="0" applyNumberFormat="1" applyFont="1" applyAlignment="1">
      <alignment horizontal="left"/>
    </xf>
    <xf numFmtId="0" fontId="10" fillId="0" borderId="0" xfId="0" applyFont="1" applyAlignment="1">
      <alignment horizontal="left" indent="1"/>
    </xf>
    <xf numFmtId="164" fontId="10" fillId="0" borderId="0" xfId="0" applyNumberFormat="1" applyFont="1" applyAlignment="1">
      <alignment horizontal="center" vertical="center"/>
    </xf>
    <xf numFmtId="0" fontId="10" fillId="0" borderId="0" xfId="0" applyFont="1" applyAlignment="1">
      <alignment horizontal="center"/>
    </xf>
    <xf numFmtId="164" fontId="9" fillId="0" borderId="0" xfId="0" applyNumberFormat="1" applyFont="1" applyAlignment="1">
      <alignment horizontal="center" vertical="center"/>
    </xf>
    <xf numFmtId="0" fontId="10" fillId="0" borderId="0" xfId="0" applyFont="1"/>
    <xf numFmtId="49" fontId="6" fillId="0" borderId="0" xfId="0" applyNumberFormat="1" applyFont="1" applyAlignment="1">
      <alignment horizontal="center" vertical="center" wrapText="1"/>
    </xf>
    <xf numFmtId="14" fontId="0" fillId="0" borderId="0" xfId="0" applyNumberFormat="1" applyAlignment="1">
      <alignment horizontal="center"/>
    </xf>
    <xf numFmtId="0" fontId="6" fillId="0" borderId="0" xfId="0" applyFont="1" applyAlignment="1">
      <alignment horizontal="center"/>
    </xf>
    <xf numFmtId="49" fontId="6" fillId="0" borderId="0" xfId="0" applyNumberFormat="1" applyFont="1" applyAlignment="1">
      <alignment vertical="top" wrapText="1"/>
    </xf>
    <xf numFmtId="14" fontId="13" fillId="0" borderId="0" xfId="0" applyNumberFormat="1" applyFont="1" applyAlignment="1">
      <alignment horizontal="center" vertical="top"/>
    </xf>
    <xf numFmtId="0" fontId="6" fillId="0" borderId="0" xfId="0" applyFont="1" applyAlignment="1">
      <alignment horizontal="left" vertical="top"/>
    </xf>
    <xf numFmtId="0" fontId="6" fillId="0" borderId="0" xfId="0" applyFont="1"/>
    <xf numFmtId="49" fontId="9" fillId="0" borderId="0" xfId="0" applyNumberFormat="1" applyFont="1" applyAlignment="1">
      <alignment horizontal="center" vertical="center"/>
    </xf>
    <xf numFmtId="0" fontId="9" fillId="0" borderId="0" xfId="0" applyFont="1"/>
    <xf numFmtId="165" fontId="10" fillId="0" borderId="0" xfId="0" applyNumberFormat="1" applyFont="1" applyAlignment="1">
      <alignment horizontal="center"/>
    </xf>
    <xf numFmtId="164" fontId="10" fillId="0" borderId="0" xfId="0" applyNumberFormat="1" applyFont="1" applyAlignment="1">
      <alignment horizontal="right"/>
    </xf>
    <xf numFmtId="49" fontId="10" fillId="0" borderId="0" xfId="0" applyNumberFormat="1" applyFont="1" applyAlignment="1">
      <alignment horizontal="center" vertical="center"/>
    </xf>
    <xf numFmtId="0" fontId="2" fillId="0" borderId="0" xfId="0" applyFont="1" applyAlignment="1">
      <alignment horizontal="left"/>
    </xf>
    <xf numFmtId="164" fontId="0" fillId="0" borderId="0" xfId="0" applyNumberFormat="1" applyAlignment="1">
      <alignment horizontal="center"/>
    </xf>
    <xf numFmtId="165" fontId="0" fillId="0" borderId="0" xfId="0" applyNumberFormat="1" applyAlignment="1">
      <alignment horizontal="right"/>
    </xf>
    <xf numFmtId="0" fontId="9" fillId="0" borderId="0" xfId="0" applyFont="1" applyAlignment="1">
      <alignment horizontal="center"/>
    </xf>
    <xf numFmtId="165" fontId="9" fillId="0" borderId="0" xfId="0" applyNumberFormat="1" applyFont="1" applyAlignment="1">
      <alignment horizontal="right"/>
    </xf>
    <xf numFmtId="164" fontId="9" fillId="0" borderId="0" xfId="0" applyNumberFormat="1" applyFont="1" applyAlignment="1">
      <alignment horizontal="right"/>
    </xf>
    <xf numFmtId="0" fontId="4" fillId="0" borderId="0" xfId="0" applyFont="1" applyAlignment="1">
      <alignment horizontal="left" vertical="top" wrapText="1"/>
    </xf>
    <xf numFmtId="0" fontId="4" fillId="0" borderId="0" xfId="0" applyFont="1" applyAlignment="1">
      <alignment horizontal="center" vertical="top" wrapText="1"/>
    </xf>
    <xf numFmtId="164" fontId="0" fillId="0" borderId="0" xfId="0" applyNumberFormat="1" applyAlignment="1">
      <alignment vertical="top"/>
    </xf>
    <xf numFmtId="0" fontId="11" fillId="0" borderId="0" xfId="0" applyFont="1" applyAlignment="1">
      <alignment horizontal="left" vertical="top" wrapText="1" indent="1"/>
    </xf>
    <xf numFmtId="164" fontId="10" fillId="0" borderId="0" xfId="0" applyNumberFormat="1" applyFont="1" applyAlignment="1">
      <alignment vertical="top"/>
    </xf>
    <xf numFmtId="0" fontId="3" fillId="0" borderId="0" xfId="0" applyFont="1" applyAlignment="1">
      <alignment horizontal="right"/>
    </xf>
    <xf numFmtId="0" fontId="2" fillId="0" borderId="0" xfId="0" applyFont="1"/>
    <xf numFmtId="0" fontId="0" fillId="0" borderId="0" xfId="0" applyAlignment="1">
      <alignment horizontal="right"/>
    </xf>
    <xf numFmtId="49" fontId="8" fillId="0" borderId="0" xfId="0" applyNumberFormat="1" applyFont="1" applyAlignment="1">
      <alignment horizontal="center" vertical="center"/>
    </xf>
    <xf numFmtId="0" fontId="4" fillId="0" borderId="0" xfId="0" applyFont="1" applyAlignment="1">
      <alignment vertical="top" wrapText="1"/>
    </xf>
    <xf numFmtId="0" fontId="10" fillId="0" borderId="0" xfId="0" applyFont="1" applyAlignment="1">
      <alignment horizontal="left" wrapText="1" indent="1"/>
    </xf>
    <xf numFmtId="0" fontId="8" fillId="0" borderId="0" xfId="0" applyFont="1" applyAlignment="1">
      <alignment horizontal="center"/>
    </xf>
    <xf numFmtId="164" fontId="8" fillId="0" borderId="0" xfId="0" applyNumberFormat="1" applyFont="1" applyAlignment="1">
      <alignment horizontal="center"/>
    </xf>
    <xf numFmtId="0" fontId="8" fillId="0" borderId="0" xfId="0" applyFont="1"/>
    <xf numFmtId="0" fontId="14" fillId="0" borderId="0" xfId="0" applyFont="1"/>
    <xf numFmtId="0" fontId="0" fillId="0" borderId="0" xfId="0" applyAlignment="1">
      <alignment vertical="center"/>
    </xf>
    <xf numFmtId="164" fontId="0" fillId="0" borderId="1" xfId="0" applyNumberFormat="1" applyBorder="1" applyAlignment="1">
      <alignment horizontal="center" vertical="center"/>
    </xf>
    <xf numFmtId="164" fontId="0" fillId="0" borderId="1" xfId="0" applyNumberFormat="1" applyBorder="1" applyAlignment="1">
      <alignment horizontal="center"/>
    </xf>
    <xf numFmtId="164" fontId="0" fillId="0" borderId="2" xfId="0" applyNumberFormat="1" applyBorder="1" applyAlignment="1">
      <alignment horizontal="center" vertical="center"/>
    </xf>
    <xf numFmtId="164" fontId="0" fillId="0" borderId="2" xfId="0" applyNumberFormat="1" applyBorder="1" applyAlignment="1">
      <alignment horizontal="center"/>
    </xf>
    <xf numFmtId="0" fontId="7" fillId="0" borderId="0" xfId="0" applyFont="1"/>
    <xf numFmtId="49" fontId="5" fillId="0" borderId="1" xfId="0" applyNumberFormat="1" applyFont="1" applyBorder="1" applyAlignment="1">
      <alignment horizontal="left" indent="1"/>
    </xf>
    <xf numFmtId="164" fontId="0" fillId="0" borderId="0" xfId="0" applyNumberFormat="1" applyAlignment="1">
      <alignment horizontal="center" vertical="center"/>
    </xf>
    <xf numFmtId="164" fontId="2" fillId="0" borderId="0" xfId="0" applyNumberFormat="1" applyFont="1"/>
    <xf numFmtId="49" fontId="5" fillId="0" borderId="0" xfId="0" applyNumberFormat="1" applyFont="1" applyAlignment="1">
      <alignment horizontal="left" indent="1"/>
    </xf>
    <xf numFmtId="0" fontId="0" fillId="0" borderId="0" xfId="0" applyAlignment="1">
      <alignment horizontal="left" indent="1"/>
    </xf>
    <xf numFmtId="164" fontId="10" fillId="0" borderId="0" xfId="0" applyNumberFormat="1" applyFont="1"/>
    <xf numFmtId="164" fontId="2" fillId="0" borderId="1" xfId="0" applyNumberFormat="1" applyFont="1" applyBorder="1"/>
    <xf numFmtId="164" fontId="9" fillId="0" borderId="0" xfId="0" applyNumberFormat="1" applyFont="1"/>
    <xf numFmtId="0" fontId="2" fillId="0" borderId="4" xfId="0" applyFont="1" applyBorder="1" applyAlignment="1">
      <alignment vertical="top"/>
    </xf>
    <xf numFmtId="0" fontId="2" fillId="0" borderId="2" xfId="0" applyFont="1" applyBorder="1"/>
    <xf numFmtId="0" fontId="12" fillId="0" borderId="5" xfId="0" applyFont="1" applyBorder="1" applyAlignment="1">
      <alignment horizontal="right" vertical="center"/>
    </xf>
    <xf numFmtId="0" fontId="5" fillId="0" borderId="0" xfId="0" applyFont="1" applyAlignment="1">
      <alignment horizontal="left" indent="2"/>
    </xf>
    <xf numFmtId="0" fontId="15" fillId="0" borderId="0" xfId="0" applyFont="1" applyAlignment="1">
      <alignment horizontal="left" indent="2"/>
    </xf>
    <xf numFmtId="0" fontId="2" fillId="0" borderId="0" xfId="0" applyFont="1" applyAlignment="1">
      <alignment horizontal="right"/>
    </xf>
    <xf numFmtId="0" fontId="2" fillId="0" borderId="4" xfId="0" applyFont="1" applyBorder="1" applyAlignment="1">
      <alignment vertical="center"/>
    </xf>
    <xf numFmtId="0" fontId="2" fillId="0" borderId="2" xfId="0" applyFont="1" applyBorder="1" applyAlignment="1">
      <alignment vertical="center"/>
    </xf>
    <xf numFmtId="0" fontId="20" fillId="0" borderId="0" xfId="0" applyFont="1" applyAlignment="1">
      <alignment horizontal="left" indent="2"/>
    </xf>
    <xf numFmtId="0" fontId="22" fillId="0" borderId="0" xfId="0" applyFont="1" applyAlignment="1">
      <alignment horizontal="left" vertical="top" indent="2"/>
    </xf>
    <xf numFmtId="165" fontId="5" fillId="0" borderId="0" xfId="0" applyNumberFormat="1" applyFont="1" applyAlignment="1">
      <alignment vertical="center"/>
    </xf>
    <xf numFmtId="165" fontId="5" fillId="0" borderId="0" xfId="0" applyNumberFormat="1" applyFont="1" applyAlignment="1">
      <alignment horizontal="right" vertical="center"/>
    </xf>
    <xf numFmtId="164" fontId="2" fillId="0" borderId="6" xfId="0" applyNumberFormat="1" applyFont="1" applyBorder="1" applyAlignment="1">
      <alignment horizontal="center" vertical="center"/>
    </xf>
    <xf numFmtId="0" fontId="0" fillId="0" borderId="0" xfId="0" applyAlignment="1">
      <alignment horizontal="left" vertical="center" wrapText="1"/>
    </xf>
    <xf numFmtId="0" fontId="10" fillId="0" borderId="0" xfId="0" applyFont="1" applyAlignment="1">
      <alignment horizontal="right" vertical="top"/>
    </xf>
    <xf numFmtId="0" fontId="10" fillId="0" borderId="0" xfId="0" applyFont="1" applyAlignment="1">
      <alignment horizontal="left" vertical="top" indent="1"/>
    </xf>
    <xf numFmtId="0" fontId="0" fillId="0" borderId="0" xfId="0" applyAlignment="1">
      <alignment vertical="center" wrapText="1"/>
    </xf>
    <xf numFmtId="49" fontId="6" fillId="0" borderId="0" xfId="0" applyNumberFormat="1" applyFont="1" applyAlignment="1">
      <alignment vertical="center"/>
    </xf>
    <xf numFmtId="0" fontId="2" fillId="0" borderId="0" xfId="0" applyFont="1" applyAlignment="1">
      <alignment horizontal="right" vertical="top"/>
    </xf>
    <xf numFmtId="0" fontId="23" fillId="0" borderId="0" xfId="0" applyFont="1" applyAlignment="1">
      <alignment horizontal="left" indent="1"/>
    </xf>
    <xf numFmtId="0" fontId="23" fillId="0" borderId="0" xfId="0" applyFont="1" applyAlignment="1">
      <alignment horizontal="right" vertical="top"/>
    </xf>
    <xf numFmtId="0" fontId="23" fillId="0" borderId="0" xfId="0" applyFont="1" applyAlignment="1">
      <alignment horizontal="left" vertical="top" indent="1"/>
    </xf>
    <xf numFmtId="49" fontId="23" fillId="0" borderId="0" xfId="0" applyNumberFormat="1" applyFont="1" applyAlignment="1">
      <alignment horizontal="center" vertical="center"/>
    </xf>
    <xf numFmtId="0" fontId="23" fillId="0" borderId="0" xfId="0" applyFont="1"/>
    <xf numFmtId="0" fontId="6" fillId="0" borderId="0" xfId="0" applyFont="1" applyAlignment="1">
      <alignment horizontal="right"/>
    </xf>
    <xf numFmtId="165" fontId="6" fillId="0" borderId="0" xfId="0" applyNumberFormat="1" applyFont="1"/>
    <xf numFmtId="165" fontId="6" fillId="0" borderId="0" xfId="0" applyNumberFormat="1" applyFont="1" applyAlignment="1">
      <alignment horizontal="center"/>
    </xf>
    <xf numFmtId="164" fontId="6" fillId="0" borderId="0" xfId="0" applyNumberFormat="1" applyFont="1" applyAlignment="1">
      <alignment horizontal="right"/>
    </xf>
    <xf numFmtId="49" fontId="0" fillId="0" borderId="0" xfId="0" applyNumberFormat="1" applyAlignment="1">
      <alignment horizontal="right"/>
    </xf>
    <xf numFmtId="14" fontId="0" fillId="0" borderId="0" xfId="0" applyNumberFormat="1"/>
    <xf numFmtId="14" fontId="0" fillId="0" borderId="0" xfId="0" applyNumberFormat="1" applyAlignment="1">
      <alignment horizontal="left"/>
    </xf>
    <xf numFmtId="0" fontId="2" fillId="0" borderId="0" xfId="0" applyFont="1" applyAlignment="1">
      <alignment horizontal="right"/>
    </xf>
    <xf numFmtId="0" fontId="7" fillId="0" borderId="0" xfId="0" applyFont="1" applyAlignment="1">
      <alignment horizontal="right"/>
    </xf>
    <xf numFmtId="166" fontId="2" fillId="0" borderId="0" xfId="1" applyNumberFormat="1" applyFont="1" applyBorder="1" applyAlignment="1" applyProtection="1">
      <alignment horizontal="right"/>
    </xf>
    <xf numFmtId="0" fontId="5" fillId="0" borderId="0" xfId="0" applyFont="1" applyAlignment="1">
      <alignment horizontal="left" indent="1"/>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8" fillId="0" borderId="0" xfId="0" applyFont="1" applyAlignment="1">
      <alignment horizontal="center"/>
    </xf>
    <xf numFmtId="0" fontId="2" fillId="0" borderId="6" xfId="0" applyFont="1" applyBorder="1" applyAlignment="1">
      <alignment horizontal="center" vertical="center"/>
    </xf>
    <xf numFmtId="0" fontId="5" fillId="0" borderId="0" xfId="0" applyFont="1" applyAlignment="1">
      <alignment horizontal="left" vertical="center" wrapText="1"/>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165" fontId="6" fillId="0" borderId="3" xfId="0" applyNumberFormat="1" applyFont="1" applyBorder="1" applyAlignment="1">
      <alignment horizontal="left"/>
    </xf>
    <xf numFmtId="165" fontId="6" fillId="0" borderId="0" xfId="0" applyNumberFormat="1" applyFont="1" applyAlignment="1">
      <alignment horizontal="left"/>
    </xf>
    <xf numFmtId="0" fontId="8" fillId="0" borderId="0" xfId="0" applyFont="1" applyAlignment="1" applyProtection="1">
      <alignment horizontal="left"/>
      <protection locked="0"/>
    </xf>
    <xf numFmtId="0" fontId="6" fillId="0" borderId="0" xfId="0" applyFont="1" applyAlignment="1" applyProtection="1">
      <alignment horizontal="left"/>
      <protection locked="0"/>
    </xf>
    <xf numFmtId="0" fontId="6" fillId="0" borderId="1" xfId="0" applyFont="1" applyBorder="1" applyAlignment="1" applyProtection="1">
      <alignment horizontal="left"/>
      <protection locked="0"/>
    </xf>
    <xf numFmtId="168" fontId="6" fillId="0" borderId="0" xfId="0" applyNumberFormat="1" applyFont="1" applyAlignment="1" applyProtection="1">
      <alignment horizontal="center"/>
      <protection locked="0"/>
    </xf>
    <xf numFmtId="168" fontId="6" fillId="0" borderId="1" xfId="0" applyNumberFormat="1" applyFont="1" applyBorder="1" applyAlignment="1" applyProtection="1">
      <alignment horizontal="center"/>
      <protection locked="0"/>
    </xf>
    <xf numFmtId="0" fontId="5" fillId="0" borderId="0" xfId="0" applyFont="1" applyAlignment="1">
      <alignment horizontal="left" vertical="top" wrapText="1"/>
    </xf>
    <xf numFmtId="0" fontId="7" fillId="0" borderId="0" xfId="0" applyFont="1" applyAlignment="1">
      <alignment vertical="center" wrapText="1"/>
    </xf>
    <xf numFmtId="164" fontId="2" fillId="0" borderId="1" xfId="0" applyNumberFormat="1" applyFont="1" applyBorder="1" applyAlignment="1" applyProtection="1">
      <alignment horizontal="right"/>
      <protection locked="0"/>
    </xf>
    <xf numFmtId="167" fontId="0" fillId="0" borderId="1" xfId="0" applyNumberFormat="1" applyBorder="1" applyAlignment="1" applyProtection="1">
      <alignment horizontal="center"/>
      <protection locked="0"/>
    </xf>
    <xf numFmtId="0" fontId="13" fillId="0" borderId="3" xfId="0" applyFont="1" applyBorder="1" applyAlignment="1">
      <alignment horizontal="center" vertical="top"/>
    </xf>
    <xf numFmtId="0" fontId="4" fillId="0" borderId="0" xfId="0" applyFont="1" applyAlignment="1">
      <alignment horizontal="left" vertical="top" wrapText="1" indent="1"/>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2" fillId="0" borderId="4" xfId="0" applyFont="1" applyBorder="1" applyAlignment="1">
      <alignment horizontal="left" vertical="center"/>
    </xf>
    <xf numFmtId="0" fontId="2" fillId="0" borderId="2" xfId="0" applyFont="1" applyBorder="1" applyAlignment="1">
      <alignment horizontal="left" vertical="center"/>
    </xf>
    <xf numFmtId="0" fontId="2" fillId="0" borderId="5" xfId="0" applyFont="1" applyBorder="1" applyAlignment="1">
      <alignment horizontal="left" vertical="center"/>
    </xf>
    <xf numFmtId="49" fontId="0" fillId="0" borderId="1" xfId="0" applyNumberFormat="1" applyBorder="1" applyAlignment="1" applyProtection="1">
      <alignment horizontal="center"/>
      <protection locked="0"/>
    </xf>
    <xf numFmtId="164" fontId="2" fillId="0" borderId="0" xfId="0" applyNumberFormat="1" applyFont="1" applyAlignment="1">
      <alignment horizontal="left"/>
    </xf>
    <xf numFmtId="0" fontId="2" fillId="0" borderId="0" xfId="0" applyFont="1" applyAlignment="1">
      <alignment horizontal="center"/>
    </xf>
    <xf numFmtId="0" fontId="0" fillId="0" borderId="0" xfId="0" applyAlignment="1">
      <alignment horizontal="center"/>
    </xf>
    <xf numFmtId="49" fontId="2" fillId="0" borderId="0" xfId="0" applyNumberFormat="1" applyFont="1" applyAlignment="1">
      <alignment horizontal="center" vertical="center" wrapText="1"/>
    </xf>
    <xf numFmtId="49" fontId="18" fillId="0" borderId="0" xfId="0" applyNumberFormat="1" applyFont="1" applyAlignment="1">
      <alignment horizontal="center" vertical="top"/>
    </xf>
  </cellXfs>
  <cellStyles count="2">
    <cellStyle name="Normal" xfId="0" builtinId="0"/>
    <cellStyle name="Percent" xfId="1" builtinId="5"/>
  </cellStyles>
  <dxfs count="25">
    <dxf>
      <fill>
        <patternFill>
          <bgColor rgb="FFFFFF00"/>
        </patternFill>
      </fill>
    </dxf>
    <dxf>
      <fill>
        <patternFill>
          <bgColor rgb="FFFFFF00"/>
        </patternFill>
      </fill>
    </dxf>
    <dxf>
      <font>
        <color theme="0"/>
      </font>
    </dxf>
    <dxf>
      <font>
        <color theme="0"/>
      </font>
    </dxf>
    <dxf>
      <font>
        <color theme="0"/>
      </font>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ont>
        <color theme="0"/>
      </font>
    </dxf>
    <dxf>
      <font>
        <color theme="0"/>
      </font>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845820</xdr:colOff>
          <xdr:row>81</xdr:row>
          <xdr:rowOff>7620</xdr:rowOff>
        </xdr:from>
        <xdr:to>
          <xdr:col>1</xdr:col>
          <xdr:colOff>7620</xdr:colOff>
          <xdr:row>81</xdr:row>
          <xdr:rowOff>236220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838200</xdr:colOff>
          <xdr:row>83</xdr:row>
          <xdr:rowOff>0</xdr:rowOff>
        </xdr:from>
        <xdr:to>
          <xdr:col>1</xdr:col>
          <xdr:colOff>0</xdr:colOff>
          <xdr:row>83</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4A629-971C-4642-A104-9A66E33A5B7D}">
  <sheetPr>
    <pageSetUpPr fitToPage="1"/>
  </sheetPr>
  <dimension ref="A1:G101"/>
  <sheetViews>
    <sheetView showGridLines="0" showRowColHeaders="0" tabSelected="1" showRuler="0" view="pageLayout" topLeftCell="A2" zoomScale="170" zoomScaleNormal="150" zoomScaleSheetLayoutView="146" zoomScalePageLayoutView="170" workbookViewId="0">
      <selection activeCell="B4" sqref="B4:C4"/>
    </sheetView>
  </sheetViews>
  <sheetFormatPr defaultRowHeight="15" x14ac:dyDescent="0.25"/>
  <cols>
    <col min="1" max="1" width="13.453125" customWidth="1"/>
    <col min="2" max="2" width="22.36328125" customWidth="1"/>
    <col min="3" max="3" width="15.08984375" style="23" bestFit="1" customWidth="1"/>
    <col min="4" max="4" width="2.36328125" style="23" bestFit="1" customWidth="1"/>
    <col min="5" max="5" width="7.1796875" style="27" customWidth="1"/>
    <col min="6" max="6" width="15.1796875" style="28" customWidth="1"/>
    <col min="7" max="7" width="6" style="22" customWidth="1"/>
    <col min="8" max="8" width="8.7265625" customWidth="1"/>
  </cols>
  <sheetData>
    <row r="1" spans="1:7" ht="15.6" x14ac:dyDescent="0.3">
      <c r="A1" s="149"/>
      <c r="B1" s="149"/>
      <c r="C1" s="149"/>
      <c r="D1" s="149"/>
      <c r="E1" s="149"/>
      <c r="F1" s="149"/>
    </row>
    <row r="2" spans="1:7" x14ac:dyDescent="0.25">
      <c r="A2" s="150"/>
      <c r="B2" s="150"/>
      <c r="C2" s="150"/>
      <c r="D2" s="150"/>
      <c r="E2" s="150"/>
      <c r="F2" s="150"/>
      <c r="G2" s="24"/>
    </row>
    <row r="4" spans="1:7" s="23" customFormat="1" ht="15.6" x14ac:dyDescent="0.3">
      <c r="A4" s="25" t="s">
        <v>4</v>
      </c>
      <c r="B4" s="147"/>
      <c r="C4" s="147"/>
      <c r="D4" s="148" t="s">
        <v>5</v>
      </c>
      <c r="E4" s="148"/>
      <c r="F4" s="148"/>
      <c r="G4" s="22"/>
    </row>
    <row r="5" spans="1:7" s="23" customFormat="1" x14ac:dyDescent="0.25">
      <c r="A5" s="26"/>
      <c r="B5" s="26"/>
      <c r="E5" s="27"/>
      <c r="F5" s="28"/>
      <c r="G5" s="22"/>
    </row>
    <row r="6" spans="1:7" s="23" customFormat="1" ht="15.6" x14ac:dyDescent="0.3">
      <c r="A6" s="29" t="s">
        <v>0</v>
      </c>
      <c r="B6" s="11"/>
      <c r="E6" s="27"/>
      <c r="F6" s="28"/>
      <c r="G6" s="22"/>
    </row>
    <row r="7" spans="1:7" s="23" customFormat="1" x14ac:dyDescent="0.25">
      <c r="A7" s="26"/>
      <c r="B7" s="26"/>
      <c r="E7" s="27"/>
      <c r="F7" s="28"/>
      <c r="G7" s="22"/>
    </row>
    <row r="8" spans="1:7" s="23" customFormat="1" ht="31.2" customHeight="1" x14ac:dyDescent="0.25">
      <c r="A8" s="151" t="s">
        <v>47</v>
      </c>
      <c r="B8" s="151"/>
      <c r="C8" s="151"/>
      <c r="D8" s="151"/>
      <c r="E8" s="151"/>
      <c r="F8" s="151"/>
      <c r="G8" s="30"/>
    </row>
    <row r="9" spans="1:7" s="36" customFormat="1" ht="5.4" x14ac:dyDescent="0.15">
      <c r="A9" s="31"/>
      <c r="B9" s="32"/>
      <c r="C9" s="33"/>
      <c r="D9" s="34"/>
      <c r="E9" s="14"/>
      <c r="F9" s="35"/>
      <c r="G9" s="34"/>
    </row>
    <row r="10" spans="1:7" ht="15" customHeight="1" x14ac:dyDescent="0.25">
      <c r="A10" s="37" t="s">
        <v>2</v>
      </c>
      <c r="B10" s="12"/>
      <c r="C10" s="38" t="s">
        <v>3</v>
      </c>
      <c r="D10" s="138"/>
      <c r="E10" s="138"/>
      <c r="F10" s="138"/>
      <c r="G10" s="39"/>
    </row>
    <row r="11" spans="1:7" s="43" customFormat="1" ht="13.2" x14ac:dyDescent="0.25">
      <c r="A11" s="40"/>
      <c r="B11" s="41" t="s">
        <v>26</v>
      </c>
      <c r="C11" s="42"/>
      <c r="D11" s="139" t="s">
        <v>27</v>
      </c>
      <c r="E11" s="139"/>
      <c r="F11" s="139"/>
      <c r="G11" s="39"/>
    </row>
    <row r="12" spans="1:7" s="34" customFormat="1" ht="5.4" x14ac:dyDescent="0.15">
      <c r="A12" s="44"/>
      <c r="B12" s="44"/>
      <c r="C12" s="44"/>
      <c r="D12" s="44"/>
      <c r="E12" s="44"/>
      <c r="F12" s="44"/>
    </row>
    <row r="13" spans="1:7" ht="15.6" x14ac:dyDescent="0.25">
      <c r="A13" s="144" t="s">
        <v>17</v>
      </c>
      <c r="B13" s="145"/>
      <c r="C13" s="145"/>
      <c r="D13" s="145"/>
      <c r="E13" s="145"/>
      <c r="F13" s="146"/>
    </row>
    <row r="14" spans="1:7" s="36" customFormat="1" ht="4.8" customHeight="1" x14ac:dyDescent="0.15">
      <c r="A14" s="45"/>
      <c r="B14" s="45"/>
      <c r="C14" s="34"/>
      <c r="D14" s="34"/>
      <c r="E14" s="46"/>
      <c r="F14" s="47"/>
      <c r="G14" s="48"/>
    </row>
    <row r="15" spans="1:7" ht="15.6" x14ac:dyDescent="0.3">
      <c r="A15" s="49" t="s">
        <v>9</v>
      </c>
      <c r="B15" s="49"/>
      <c r="C15" s="50"/>
      <c r="D15" s="50"/>
      <c r="E15" s="51"/>
      <c r="F15" s="13"/>
    </row>
    <row r="16" spans="1:7" ht="27.6" customHeight="1" x14ac:dyDescent="0.25">
      <c r="A16" s="140" t="s">
        <v>32</v>
      </c>
      <c r="B16" s="140"/>
      <c r="C16" s="140"/>
      <c r="D16" s="140"/>
      <c r="E16" s="140"/>
      <c r="F16" s="140"/>
    </row>
    <row r="17" spans="1:7" s="45" customFormat="1" ht="6" customHeight="1" x14ac:dyDescent="0.15">
      <c r="A17" s="32"/>
      <c r="B17" s="32"/>
      <c r="C17" s="34"/>
      <c r="D17" s="52"/>
      <c r="E17" s="53"/>
      <c r="F17" s="54"/>
      <c r="G17" s="44"/>
    </row>
    <row r="18" spans="1:7" ht="15.6" customHeight="1" x14ac:dyDescent="0.3">
      <c r="A18" s="49" t="s">
        <v>13</v>
      </c>
      <c r="B18" s="55"/>
      <c r="C18" s="56"/>
      <c r="D18" s="55"/>
      <c r="E18" s="51"/>
      <c r="F18" s="13"/>
    </row>
    <row r="19" spans="1:7" ht="15.6" customHeight="1" x14ac:dyDescent="0.25">
      <c r="A19" s="140" t="s">
        <v>33</v>
      </c>
      <c r="B19" s="140"/>
      <c r="C19" s="140"/>
      <c r="D19" s="140"/>
      <c r="E19" s="140"/>
      <c r="F19" s="57"/>
    </row>
    <row r="20" spans="1:7" s="36" customFormat="1" ht="5.4" x14ac:dyDescent="0.15">
      <c r="A20" s="58"/>
      <c r="B20" s="58"/>
      <c r="C20" s="58"/>
      <c r="D20" s="58"/>
      <c r="E20" s="58"/>
      <c r="F20" s="59"/>
      <c r="G20" s="48"/>
    </row>
    <row r="21" spans="1:7" ht="15.6" x14ac:dyDescent="0.3">
      <c r="A21" s="49" t="s">
        <v>11</v>
      </c>
      <c r="B21" s="49"/>
      <c r="C21" s="50"/>
      <c r="D21" s="60"/>
      <c r="E21" s="60"/>
      <c r="F21" s="13"/>
    </row>
    <row r="22" spans="1:7" s="61" customFormat="1" ht="28.2" customHeight="1" x14ac:dyDescent="0.3">
      <c r="A22" s="140" t="s">
        <v>85</v>
      </c>
      <c r="B22" s="140"/>
      <c r="C22" s="140"/>
      <c r="D22" s="140"/>
      <c r="E22" s="140"/>
      <c r="F22" s="140"/>
      <c r="G22" s="22"/>
    </row>
    <row r="23" spans="1:7" s="45" customFormat="1" ht="5.4" x14ac:dyDescent="0.15">
      <c r="A23" s="58"/>
      <c r="B23" s="58"/>
      <c r="C23" s="58"/>
      <c r="D23" s="58"/>
      <c r="E23" s="58"/>
      <c r="F23" s="58"/>
      <c r="G23" s="48"/>
    </row>
    <row r="24" spans="1:7" ht="15.6" x14ac:dyDescent="0.3">
      <c r="A24" s="49" t="s">
        <v>12</v>
      </c>
      <c r="B24" s="49"/>
      <c r="C24" s="50"/>
      <c r="D24" s="62"/>
      <c r="E24" s="62"/>
      <c r="F24" s="13"/>
    </row>
    <row r="25" spans="1:7" ht="15" customHeight="1" x14ac:dyDescent="0.25">
      <c r="A25" s="140" t="s">
        <v>59</v>
      </c>
      <c r="B25" s="140"/>
      <c r="C25" s="140"/>
      <c r="D25" s="140"/>
      <c r="E25" s="140"/>
      <c r="F25" s="140"/>
    </row>
    <row r="26" spans="1:7" s="45" customFormat="1" ht="6" customHeight="1" x14ac:dyDescent="0.15">
      <c r="A26" s="32"/>
      <c r="B26" s="32"/>
      <c r="C26" s="34"/>
      <c r="D26" s="52"/>
      <c r="E26" s="53"/>
      <c r="F26" s="54"/>
      <c r="G26" s="44"/>
    </row>
    <row r="27" spans="1:7" s="61" customFormat="1" ht="15.6" x14ac:dyDescent="0.3">
      <c r="A27" s="144" t="s">
        <v>14</v>
      </c>
      <c r="B27" s="145"/>
      <c r="C27" s="145"/>
      <c r="D27" s="145"/>
      <c r="E27" s="145"/>
      <c r="F27" s="146"/>
      <c r="G27" s="63"/>
    </row>
    <row r="28" spans="1:7" s="36" customFormat="1" ht="6" customHeight="1" x14ac:dyDescent="0.15">
      <c r="C28" s="34"/>
      <c r="D28" s="34"/>
      <c r="E28" s="46"/>
      <c r="F28" s="47"/>
      <c r="G28" s="48"/>
    </row>
    <row r="29" spans="1:7" ht="15.6" x14ac:dyDescent="0.3">
      <c r="A29" s="49" t="s">
        <v>54</v>
      </c>
      <c r="B29" s="49"/>
      <c r="C29" s="50"/>
      <c r="D29" s="62"/>
      <c r="E29" s="62"/>
      <c r="F29" s="13"/>
    </row>
    <row r="30" spans="1:7" s="61" customFormat="1" ht="22.8" customHeight="1" x14ac:dyDescent="0.3">
      <c r="A30" s="140" t="s">
        <v>67</v>
      </c>
      <c r="B30" s="140"/>
      <c r="C30" s="140"/>
      <c r="D30" s="140"/>
      <c r="E30" s="140"/>
      <c r="F30" s="140"/>
      <c r="G30" s="63"/>
    </row>
    <row r="31" spans="1:7" s="61" customFormat="1" ht="22.8" customHeight="1" x14ac:dyDescent="0.3">
      <c r="A31" s="140"/>
      <c r="B31" s="140"/>
      <c r="C31" s="140"/>
      <c r="D31" s="140"/>
      <c r="E31" s="140"/>
      <c r="F31" s="140"/>
      <c r="G31" s="63"/>
    </row>
    <row r="32" spans="1:7" s="61" customFormat="1" ht="5.4" customHeight="1" x14ac:dyDescent="0.3">
      <c r="A32" s="64"/>
      <c r="B32" s="64"/>
      <c r="C32" s="64"/>
      <c r="D32" s="64"/>
      <c r="E32" s="64"/>
      <c r="F32" s="64"/>
      <c r="G32" s="63"/>
    </row>
    <row r="33" spans="1:7" s="61" customFormat="1" ht="15.6" x14ac:dyDescent="0.3">
      <c r="A33" s="141" t="s">
        <v>15</v>
      </c>
      <c r="B33" s="142"/>
      <c r="C33" s="142"/>
      <c r="D33" s="142"/>
      <c r="E33" s="142"/>
      <c r="F33" s="143"/>
      <c r="G33" s="63"/>
    </row>
    <row r="34" spans="1:7" s="45" customFormat="1" ht="4.8" customHeight="1" x14ac:dyDescent="0.15">
      <c r="A34" s="65"/>
      <c r="B34" s="65"/>
      <c r="C34" s="65"/>
      <c r="D34" s="65"/>
      <c r="E34" s="65"/>
      <c r="F34" s="54"/>
      <c r="G34" s="44"/>
    </row>
    <row r="35" spans="1:7" s="68" customFormat="1" ht="13.2" x14ac:dyDescent="0.25">
      <c r="A35" s="122"/>
      <c r="B35" s="122"/>
      <c r="C35" s="67" t="s">
        <v>18</v>
      </c>
      <c r="D35" s="66"/>
      <c r="E35" s="66" t="s">
        <v>19</v>
      </c>
      <c r="F35" s="67" t="s">
        <v>56</v>
      </c>
      <c r="G35" s="63"/>
    </row>
    <row r="36" spans="1:7" s="70" customFormat="1" x14ac:dyDescent="0.25">
      <c r="A36" s="69" t="s">
        <v>1</v>
      </c>
      <c r="B36" s="69"/>
      <c r="C36" s="69"/>
      <c r="D36" s="69"/>
      <c r="E36" s="69"/>
      <c r="F36" s="69"/>
      <c r="G36" s="22"/>
    </row>
    <row r="37" spans="1:7" ht="15.6" customHeight="1" x14ac:dyDescent="0.25">
      <c r="A37" s="118" t="s">
        <v>45</v>
      </c>
      <c r="B37" s="118"/>
      <c r="C37" s="71">
        <f>IF((F15-25000)&gt;=0,25000,F15)</f>
        <v>0</v>
      </c>
      <c r="D37" s="23" t="s">
        <v>16</v>
      </c>
      <c r="E37" s="15">
        <v>0.1</v>
      </c>
      <c r="F37" s="72">
        <f>C37*E37</f>
        <v>0</v>
      </c>
    </row>
    <row r="38" spans="1:7" ht="15.6" customHeight="1" x14ac:dyDescent="0.25">
      <c r="A38" s="118" t="s">
        <v>46</v>
      </c>
      <c r="B38" s="118"/>
      <c r="C38" s="73">
        <f>IF((F15-25000)&gt;=75000,75000,(F15-C37))</f>
        <v>0</v>
      </c>
      <c r="D38" s="23" t="s">
        <v>16</v>
      </c>
      <c r="E38" s="15">
        <v>0.05</v>
      </c>
      <c r="F38" s="74">
        <f t="shared" ref="F38:F40" si="0">C38*E38</f>
        <v>0</v>
      </c>
    </row>
    <row r="39" spans="1:7" ht="15.6" customHeight="1" x14ac:dyDescent="0.25">
      <c r="A39" s="118" t="s">
        <v>23</v>
      </c>
      <c r="B39" s="118"/>
      <c r="C39" s="73">
        <f>IF(F15&gt;=400000,300000,(F15-(C37+C38)))</f>
        <v>0</v>
      </c>
      <c r="D39" s="23" t="s">
        <v>16</v>
      </c>
      <c r="E39" s="15">
        <v>0.03</v>
      </c>
      <c r="F39" s="74">
        <f t="shared" si="0"/>
        <v>0</v>
      </c>
    </row>
    <row r="40" spans="1:7" ht="15.6" customHeight="1" x14ac:dyDescent="0.25">
      <c r="A40" s="118" t="s">
        <v>24</v>
      </c>
      <c r="B40" s="118"/>
      <c r="C40" s="73">
        <f>IF(F15&gt;=400000,(F15-(C37+C38+C39)),0)</f>
        <v>0</v>
      </c>
      <c r="D40" s="23" t="s">
        <v>16</v>
      </c>
      <c r="E40" s="15">
        <v>0.01</v>
      </c>
      <c r="F40" s="74">
        <f t="shared" si="0"/>
        <v>0</v>
      </c>
    </row>
    <row r="41" spans="1:7" ht="15.6" customHeight="1" x14ac:dyDescent="0.25">
      <c r="A41" s="69" t="s">
        <v>10</v>
      </c>
      <c r="B41" s="69"/>
      <c r="C41" s="69"/>
      <c r="D41" s="69"/>
      <c r="E41" s="69"/>
      <c r="F41" s="69"/>
    </row>
    <row r="42" spans="1:7" ht="15.6" customHeight="1" x14ac:dyDescent="0.25">
      <c r="A42" s="118" t="s">
        <v>61</v>
      </c>
      <c r="B42" s="118"/>
      <c r="C42" s="71">
        <f>IF(F18&gt;=100000,100000,F18)</f>
        <v>0</v>
      </c>
      <c r="D42" s="23" t="s">
        <v>16</v>
      </c>
      <c r="E42" s="15">
        <v>0.04</v>
      </c>
      <c r="F42" s="72">
        <f t="shared" ref="F42:F46" si="1">C42*E42</f>
        <v>0</v>
      </c>
    </row>
    <row r="43" spans="1:7" ht="15.6" customHeight="1" x14ac:dyDescent="0.25">
      <c r="A43" s="118" t="s">
        <v>22</v>
      </c>
      <c r="B43" s="118"/>
      <c r="C43" s="73">
        <f>IF(F18&gt;=100000,(F18-C42),0)</f>
        <v>0</v>
      </c>
      <c r="D43" s="23" t="s">
        <v>16</v>
      </c>
      <c r="E43" s="15">
        <v>0.01</v>
      </c>
      <c r="F43" s="74">
        <f t="shared" si="1"/>
        <v>0</v>
      </c>
    </row>
    <row r="44" spans="1:7" ht="15.6" customHeight="1" x14ac:dyDescent="0.25">
      <c r="A44" s="69" t="s">
        <v>6</v>
      </c>
      <c r="B44" s="69"/>
      <c r="C44" s="69"/>
      <c r="D44" s="69"/>
      <c r="E44" s="69"/>
      <c r="F44" s="69"/>
    </row>
    <row r="45" spans="1:7" ht="15.6" customHeight="1" x14ac:dyDescent="0.25">
      <c r="A45" s="118" t="s">
        <v>21</v>
      </c>
      <c r="B45" s="118"/>
      <c r="C45" s="71">
        <f>IF(F21&gt;=100000,100000,F21)</f>
        <v>0</v>
      </c>
      <c r="D45" s="23" t="s">
        <v>16</v>
      </c>
      <c r="E45" s="15">
        <v>0.06</v>
      </c>
      <c r="F45" s="72">
        <f t="shared" si="1"/>
        <v>0</v>
      </c>
    </row>
    <row r="46" spans="1:7" ht="15.6" customHeight="1" x14ac:dyDescent="0.25">
      <c r="A46" s="118" t="s">
        <v>25</v>
      </c>
      <c r="B46" s="118"/>
      <c r="C46" s="73">
        <f>IF(F21&gt;100000,(F21-C45),0)</f>
        <v>0</v>
      </c>
      <c r="D46" s="23" t="s">
        <v>16</v>
      </c>
      <c r="E46" s="15">
        <v>0.03</v>
      </c>
      <c r="F46" s="74">
        <f t="shared" si="1"/>
        <v>0</v>
      </c>
    </row>
    <row r="47" spans="1:7" ht="15.6" x14ac:dyDescent="0.3">
      <c r="A47" s="75" t="s">
        <v>0</v>
      </c>
      <c r="B47" s="76">
        <f>B6</f>
        <v>0</v>
      </c>
      <c r="C47" s="77"/>
      <c r="E47" s="18"/>
      <c r="F47" s="78"/>
    </row>
    <row r="48" spans="1:7" ht="13.2" customHeight="1" x14ac:dyDescent="0.3">
      <c r="A48" s="75"/>
      <c r="B48" s="79"/>
      <c r="C48" s="77"/>
      <c r="E48" s="18"/>
      <c r="F48" s="78"/>
    </row>
    <row r="49" spans="1:7" ht="13.2" customHeight="1" x14ac:dyDescent="0.3">
      <c r="A49" s="80"/>
      <c r="B49" s="80"/>
      <c r="C49" s="77"/>
      <c r="E49" s="18"/>
      <c r="F49" s="78"/>
      <c r="G49" s="24"/>
    </row>
    <row r="50" spans="1:7" s="61" customFormat="1" ht="15.6" x14ac:dyDescent="0.3">
      <c r="A50" s="119" t="s">
        <v>30</v>
      </c>
      <c r="B50" s="120"/>
      <c r="C50" s="120"/>
      <c r="D50" s="120"/>
      <c r="E50" s="120"/>
      <c r="F50" s="121"/>
      <c r="G50" s="63"/>
    </row>
    <row r="51" spans="1:7" s="45" customFormat="1" ht="4.8" customHeight="1" x14ac:dyDescent="0.15">
      <c r="A51" s="65"/>
      <c r="B51" s="65"/>
      <c r="C51" s="65"/>
      <c r="D51" s="65"/>
      <c r="E51" s="65"/>
      <c r="F51" s="54"/>
      <c r="G51" s="44"/>
    </row>
    <row r="52" spans="1:7" s="68" customFormat="1" ht="13.2" x14ac:dyDescent="0.25">
      <c r="A52" s="122"/>
      <c r="B52" s="122"/>
      <c r="C52" s="67" t="s">
        <v>18</v>
      </c>
      <c r="D52" s="66"/>
      <c r="E52" s="66" t="s">
        <v>19</v>
      </c>
      <c r="F52" s="67" t="s">
        <v>56</v>
      </c>
      <c r="G52" s="63"/>
    </row>
    <row r="53" spans="1:7" ht="15.6" customHeight="1" x14ac:dyDescent="0.25">
      <c r="A53" s="69" t="s">
        <v>20</v>
      </c>
      <c r="B53" s="69"/>
      <c r="C53" s="69"/>
      <c r="D53" s="69"/>
      <c r="E53" s="69"/>
      <c r="F53" s="69"/>
    </row>
    <row r="54" spans="1:7" ht="15.6" customHeight="1" x14ac:dyDescent="0.25">
      <c r="A54" s="118" t="s">
        <v>21</v>
      </c>
      <c r="B54" s="118"/>
      <c r="C54" s="71">
        <f>IF(F24&gt;=100000,100000,F24)</f>
        <v>0</v>
      </c>
      <c r="D54" s="23" t="s">
        <v>16</v>
      </c>
      <c r="E54" s="15">
        <v>0.03</v>
      </c>
      <c r="F54" s="72">
        <f t="shared" ref="F54:F55" si="2">C54*E54</f>
        <v>0</v>
      </c>
    </row>
    <row r="55" spans="1:7" x14ac:dyDescent="0.25">
      <c r="A55" s="118" t="s">
        <v>25</v>
      </c>
      <c r="B55" s="118"/>
      <c r="C55" s="71">
        <f>IF(F24&gt;=100000,(F24-C54),0)</f>
        <v>0</v>
      </c>
      <c r="D55" s="23" t="s">
        <v>16</v>
      </c>
      <c r="E55" s="15">
        <v>0.01</v>
      </c>
      <c r="F55" s="72">
        <f t="shared" si="2"/>
        <v>0</v>
      </c>
    </row>
    <row r="56" spans="1:7" s="36" customFormat="1" ht="5.4" x14ac:dyDescent="0.15">
      <c r="A56" s="32"/>
      <c r="B56" s="32"/>
      <c r="C56" s="33"/>
      <c r="D56" s="34"/>
      <c r="E56" s="16"/>
      <c r="F56" s="81"/>
      <c r="G56" s="48"/>
    </row>
    <row r="57" spans="1:7" x14ac:dyDescent="0.25">
      <c r="A57" s="69" t="s">
        <v>53</v>
      </c>
      <c r="B57" s="69"/>
      <c r="C57" s="69"/>
      <c r="D57" s="69"/>
      <c r="E57" s="69"/>
      <c r="F57" s="69"/>
      <c r="G57" s="24"/>
    </row>
    <row r="58" spans="1:7" x14ac:dyDescent="0.25">
      <c r="A58" s="118" t="s">
        <v>28</v>
      </c>
      <c r="B58" s="118"/>
      <c r="C58" s="71">
        <f>SUM(F29)</f>
        <v>0</v>
      </c>
      <c r="D58" s="23" t="s">
        <v>16</v>
      </c>
      <c r="E58" s="15">
        <v>0.01</v>
      </c>
      <c r="F58" s="72">
        <f t="shared" ref="F58" si="3">C58*E58</f>
        <v>0</v>
      </c>
    </row>
    <row r="59" spans="1:7" s="36" customFormat="1" ht="5.4" x14ac:dyDescent="0.15">
      <c r="A59" s="32"/>
      <c r="B59" s="32"/>
      <c r="C59" s="33"/>
      <c r="D59" s="34"/>
      <c r="E59" s="16"/>
      <c r="F59" s="81"/>
      <c r="G59" s="48"/>
    </row>
    <row r="60" spans="1:7" ht="15.6" x14ac:dyDescent="0.3">
      <c r="A60" s="117" t="s">
        <v>66</v>
      </c>
      <c r="B60" s="117"/>
      <c r="C60" s="117"/>
      <c r="D60" s="117"/>
      <c r="E60" s="117"/>
      <c r="F60" s="82">
        <f>F37+F38+F39+F40+F42+F43+F45+F46+F54+F55+F58</f>
        <v>0</v>
      </c>
    </row>
    <row r="61" spans="1:7" s="36" customFormat="1" ht="5.4" x14ac:dyDescent="0.15">
      <c r="A61" s="32"/>
      <c r="B61" s="32"/>
      <c r="C61" s="33"/>
      <c r="D61" s="34"/>
      <c r="E61" s="17"/>
      <c r="F61" s="83"/>
      <c r="G61" s="48"/>
    </row>
    <row r="62" spans="1:7" ht="15.6" x14ac:dyDescent="0.3">
      <c r="A62" s="84" t="s">
        <v>62</v>
      </c>
      <c r="B62" s="85"/>
      <c r="C62" s="85"/>
      <c r="D62" s="85"/>
      <c r="E62" s="85"/>
      <c r="F62" s="86" t="s">
        <v>71</v>
      </c>
    </row>
    <row r="63" spans="1:7" s="45" customFormat="1" ht="4.8" customHeight="1" x14ac:dyDescent="0.15">
      <c r="A63" s="65"/>
      <c r="B63" s="65"/>
      <c r="C63" s="65"/>
      <c r="D63" s="65"/>
      <c r="E63" s="65"/>
      <c r="F63" s="54"/>
      <c r="G63" s="44"/>
    </row>
    <row r="64" spans="1:7" ht="15.6" x14ac:dyDescent="0.3">
      <c r="A64" s="87" t="s">
        <v>58</v>
      </c>
      <c r="B64" s="80"/>
      <c r="E64" s="60"/>
      <c r="F64" s="20"/>
    </row>
    <row r="65" spans="1:7" ht="15.6" x14ac:dyDescent="0.3">
      <c r="A65" s="87" t="s">
        <v>48</v>
      </c>
      <c r="B65" s="80"/>
      <c r="E65" s="60"/>
      <c r="F65" s="20"/>
    </row>
    <row r="66" spans="1:7" ht="15.6" x14ac:dyDescent="0.3">
      <c r="A66" s="88" t="s">
        <v>60</v>
      </c>
      <c r="B66" s="80"/>
      <c r="E66" s="60"/>
      <c r="F66" s="21"/>
    </row>
    <row r="67" spans="1:7" ht="15.6" x14ac:dyDescent="0.3">
      <c r="A67" s="87" t="s">
        <v>35</v>
      </c>
      <c r="B67" s="80"/>
      <c r="E67" s="60"/>
      <c r="F67" s="21"/>
    </row>
    <row r="68" spans="1:7" s="45" customFormat="1" ht="4.8" customHeight="1" x14ac:dyDescent="0.15">
      <c r="A68" s="65"/>
      <c r="B68" s="65"/>
      <c r="C68" s="65"/>
      <c r="D68" s="65"/>
      <c r="E68" s="65"/>
      <c r="G68" s="44"/>
    </row>
    <row r="69" spans="1:7" ht="15.6" x14ac:dyDescent="0.3">
      <c r="A69" s="115" t="s">
        <v>69</v>
      </c>
      <c r="B69" s="116"/>
      <c r="C69" s="116"/>
      <c r="D69" s="116"/>
      <c r="E69" s="116"/>
      <c r="F69" s="82">
        <f>(F64+F65+F66+F67)</f>
        <v>0</v>
      </c>
    </row>
    <row r="70" spans="1:7" s="36" customFormat="1" ht="5.4" x14ac:dyDescent="0.15">
      <c r="A70" s="32"/>
      <c r="C70" s="34"/>
      <c r="D70" s="34"/>
      <c r="E70" s="46"/>
      <c r="G70" s="48"/>
    </row>
    <row r="71" spans="1:7" ht="15.6" x14ac:dyDescent="0.25">
      <c r="A71" s="90" t="s">
        <v>63</v>
      </c>
      <c r="B71" s="91"/>
      <c r="C71" s="91"/>
      <c r="D71" s="91"/>
      <c r="E71" s="91"/>
      <c r="F71" s="86" t="s">
        <v>70</v>
      </c>
    </row>
    <row r="72" spans="1:7" s="36" customFormat="1" ht="5.4" x14ac:dyDescent="0.15">
      <c r="C72" s="34"/>
      <c r="D72" s="34"/>
      <c r="E72" s="46"/>
      <c r="F72" s="47"/>
      <c r="G72" s="48"/>
    </row>
    <row r="73" spans="1:7" ht="15.6" x14ac:dyDescent="0.3">
      <c r="A73" s="92" t="s">
        <v>64</v>
      </c>
      <c r="F73" s="20"/>
    </row>
    <row r="74" spans="1:7" ht="11.4" customHeight="1" x14ac:dyDescent="0.25">
      <c r="A74" s="93" t="s">
        <v>57</v>
      </c>
    </row>
    <row r="75" spans="1:7" s="36" customFormat="1" ht="5.4" x14ac:dyDescent="0.15">
      <c r="A75" s="32"/>
      <c r="C75" s="34"/>
      <c r="D75" s="34"/>
      <c r="E75" s="46"/>
      <c r="G75" s="48"/>
    </row>
    <row r="76" spans="1:7" ht="15.6" x14ac:dyDescent="0.25">
      <c r="A76" s="125" t="s">
        <v>82</v>
      </c>
      <c r="B76" s="126"/>
      <c r="C76" s="126"/>
      <c r="D76" s="126"/>
      <c r="E76" s="126"/>
      <c r="F76" s="127"/>
    </row>
    <row r="77" spans="1:7" s="36" customFormat="1" ht="5.4" x14ac:dyDescent="0.15">
      <c r="C77" s="34"/>
      <c r="D77" s="34"/>
      <c r="E77" s="46"/>
      <c r="F77" s="47"/>
      <c r="G77" s="48"/>
    </row>
    <row r="78" spans="1:7" ht="25.2" customHeight="1" x14ac:dyDescent="0.25">
      <c r="A78" s="94"/>
      <c r="B78" s="94"/>
      <c r="C78" s="94"/>
      <c r="D78" s="94"/>
      <c r="E78" s="95" t="s">
        <v>84</v>
      </c>
      <c r="F78" s="96">
        <f>F60+F69+F73</f>
        <v>0</v>
      </c>
    </row>
    <row r="79" spans="1:7" s="36" customFormat="1" ht="5.4" x14ac:dyDescent="0.15">
      <c r="A79" s="32"/>
      <c r="B79" s="32"/>
      <c r="C79" s="33"/>
      <c r="D79" s="34"/>
      <c r="E79" s="19"/>
      <c r="F79" s="83"/>
      <c r="G79" s="48"/>
    </row>
    <row r="80" spans="1:7" s="34" customFormat="1" ht="20.399999999999999" customHeight="1" x14ac:dyDescent="0.15">
      <c r="A80" s="123" t="s">
        <v>55</v>
      </c>
      <c r="B80" s="123"/>
      <c r="C80" s="123"/>
      <c r="D80" s="123"/>
      <c r="E80" s="123"/>
      <c r="F80" s="123"/>
      <c r="G80" s="48"/>
    </row>
    <row r="81" spans="1:7" ht="33" customHeight="1" x14ac:dyDescent="0.25">
      <c r="A81" s="124" t="s">
        <v>68</v>
      </c>
      <c r="B81" s="124"/>
      <c r="C81" s="124"/>
      <c r="D81" s="124"/>
      <c r="E81" s="124"/>
      <c r="F81" s="124"/>
    </row>
    <row r="82" spans="1:7" ht="28.8" customHeight="1" x14ac:dyDescent="0.25">
      <c r="A82" s="97"/>
      <c r="B82" s="135" t="s">
        <v>65</v>
      </c>
      <c r="C82" s="135"/>
      <c r="D82" s="135"/>
      <c r="E82" s="135"/>
      <c r="F82" s="135"/>
    </row>
    <row r="83" spans="1:7" s="36" customFormat="1" ht="5.4" x14ac:dyDescent="0.15">
      <c r="A83" s="32"/>
      <c r="B83" s="98"/>
      <c r="C83" s="99"/>
      <c r="D83" s="99"/>
      <c r="E83" s="99"/>
      <c r="F83" s="99"/>
      <c r="G83" s="48"/>
    </row>
    <row r="84" spans="1:7" ht="42.6" customHeight="1" x14ac:dyDescent="0.25">
      <c r="A84" s="100"/>
      <c r="B84" s="136" t="s">
        <v>86</v>
      </c>
      <c r="C84" s="136"/>
      <c r="D84" s="136"/>
      <c r="E84" s="136"/>
      <c r="F84" s="136"/>
      <c r="G84" s="101"/>
    </row>
    <row r="85" spans="1:7" ht="16.2" customHeight="1" x14ac:dyDescent="0.3">
      <c r="A85" s="102"/>
      <c r="B85" s="89"/>
      <c r="C85" s="89" t="s">
        <v>83</v>
      </c>
      <c r="D85" s="78"/>
      <c r="E85" s="137"/>
      <c r="F85" s="137"/>
      <c r="G85" s="24"/>
    </row>
    <row r="86" spans="1:7" s="107" customFormat="1" ht="11.4" x14ac:dyDescent="0.2">
      <c r="A86" s="103"/>
      <c r="B86" s="104"/>
      <c r="C86" s="105"/>
      <c r="D86" s="105"/>
      <c r="E86" s="105"/>
      <c r="F86" s="105"/>
      <c r="G86" s="106"/>
    </row>
    <row r="87" spans="1:7" s="43" customFormat="1" ht="13.2" x14ac:dyDescent="0.25">
      <c r="B87" s="131"/>
      <c r="C87" s="131"/>
      <c r="D87" s="39"/>
      <c r="E87" s="133"/>
      <c r="F87" s="133"/>
      <c r="G87" s="22"/>
    </row>
    <row r="88" spans="1:7" s="43" customFormat="1" ht="13.2" x14ac:dyDescent="0.25">
      <c r="B88" s="131"/>
      <c r="C88" s="131"/>
      <c r="D88" s="39"/>
      <c r="E88" s="133"/>
      <c r="F88" s="133"/>
      <c r="G88" s="22"/>
    </row>
    <row r="89" spans="1:7" s="43" customFormat="1" ht="13.2" x14ac:dyDescent="0.25">
      <c r="A89" s="108" t="s">
        <v>7</v>
      </c>
      <c r="B89" s="132"/>
      <c r="C89" s="132"/>
      <c r="D89" s="39"/>
      <c r="E89" s="134"/>
      <c r="F89" s="134"/>
      <c r="G89" s="22"/>
    </row>
    <row r="90" spans="1:7" s="43" customFormat="1" ht="13.2" x14ac:dyDescent="0.25">
      <c r="A90" s="68"/>
      <c r="B90" s="130" t="s">
        <v>34</v>
      </c>
      <c r="C90" s="130"/>
      <c r="D90" s="39"/>
      <c r="E90" s="128" t="s">
        <v>31</v>
      </c>
      <c r="F90" s="128"/>
      <c r="G90" s="22"/>
    </row>
    <row r="91" spans="1:7" s="43" customFormat="1" ht="13.2" x14ac:dyDescent="0.25">
      <c r="B91" s="43" t="s">
        <v>29</v>
      </c>
      <c r="D91" s="39"/>
      <c r="E91" s="109"/>
      <c r="F91" s="109"/>
      <c r="G91" s="22"/>
    </row>
    <row r="92" spans="1:7" s="36" customFormat="1" ht="5.4" x14ac:dyDescent="0.15">
      <c r="A92" s="32"/>
      <c r="B92" s="98"/>
      <c r="C92" s="99"/>
      <c r="D92" s="99"/>
      <c r="E92" s="99"/>
      <c r="F92" s="99"/>
      <c r="G92" s="48"/>
    </row>
    <row r="93" spans="1:7" s="43" customFormat="1" ht="13.2" x14ac:dyDescent="0.25">
      <c r="B93" s="131"/>
      <c r="C93" s="131"/>
      <c r="D93" s="39"/>
      <c r="E93" s="133"/>
      <c r="F93" s="133"/>
      <c r="G93" s="22"/>
    </row>
    <row r="94" spans="1:7" s="43" customFormat="1" ht="13.2" x14ac:dyDescent="0.25">
      <c r="B94" s="131"/>
      <c r="C94" s="131"/>
      <c r="D94" s="39"/>
      <c r="E94" s="133"/>
      <c r="F94" s="133"/>
      <c r="G94" s="22"/>
    </row>
    <row r="95" spans="1:7" s="43" customFormat="1" ht="13.2" x14ac:dyDescent="0.25">
      <c r="A95" s="108" t="s">
        <v>49</v>
      </c>
      <c r="B95" s="132"/>
      <c r="C95" s="132"/>
      <c r="D95" s="39"/>
      <c r="E95" s="134"/>
      <c r="F95" s="134"/>
      <c r="G95" s="22"/>
    </row>
    <row r="96" spans="1:7" s="43" customFormat="1" ht="13.2" x14ac:dyDescent="0.25">
      <c r="A96" s="68"/>
      <c r="B96" s="130" t="s">
        <v>34</v>
      </c>
      <c r="C96" s="130"/>
      <c r="D96" s="39"/>
      <c r="E96" s="128" t="s">
        <v>31</v>
      </c>
      <c r="F96" s="128"/>
      <c r="G96" s="22"/>
    </row>
    <row r="97" spans="1:7" s="43" customFormat="1" ht="13.2" x14ac:dyDescent="0.25">
      <c r="A97" s="109"/>
      <c r="B97" s="129" t="s">
        <v>8</v>
      </c>
      <c r="C97" s="129"/>
      <c r="D97" s="39"/>
      <c r="E97" s="110"/>
      <c r="F97" s="111"/>
      <c r="G97" s="22"/>
    </row>
    <row r="100" spans="1:7" x14ac:dyDescent="0.25">
      <c r="A100" s="112"/>
      <c r="B100" s="112"/>
      <c r="C100" s="38"/>
      <c r="D100" s="113"/>
      <c r="E100" s="114"/>
    </row>
    <row r="101" spans="1:7" x14ac:dyDescent="0.25">
      <c r="A101" s="62"/>
      <c r="B101" s="62"/>
      <c r="C101" s="38"/>
      <c r="E101" s="26"/>
    </row>
  </sheetData>
  <sheetProtection algorithmName="SHA-512" hashValue="zIlH4UVwn65UhkbuvvH00u+SkMDuebK2HRS1rSbWvwgYdH9/emdN1utevYLOzAIA5A5/Dphcn71WoymtbXuY7g==" saltValue="6crfPsrEwZ18vPtVF9YedA==" spinCount="100000" sheet="1" selectLockedCells="1"/>
  <mergeCells count="46">
    <mergeCell ref="B4:C4"/>
    <mergeCell ref="D4:F4"/>
    <mergeCell ref="A30:F31"/>
    <mergeCell ref="A1:F1"/>
    <mergeCell ref="A2:F2"/>
    <mergeCell ref="A8:F8"/>
    <mergeCell ref="A13:F13"/>
    <mergeCell ref="A19:E19"/>
    <mergeCell ref="A38:B38"/>
    <mergeCell ref="A39:B39"/>
    <mergeCell ref="D10:F10"/>
    <mergeCell ref="D11:F11"/>
    <mergeCell ref="A16:F16"/>
    <mergeCell ref="A25:F25"/>
    <mergeCell ref="A33:F33"/>
    <mergeCell ref="A35:B35"/>
    <mergeCell ref="A37:B37"/>
    <mergeCell ref="A22:F22"/>
    <mergeCell ref="A27:F27"/>
    <mergeCell ref="A80:F80"/>
    <mergeCell ref="A81:F81"/>
    <mergeCell ref="A76:F76"/>
    <mergeCell ref="E96:F96"/>
    <mergeCell ref="B97:C97"/>
    <mergeCell ref="B96:C96"/>
    <mergeCell ref="B93:C95"/>
    <mergeCell ref="E93:F95"/>
    <mergeCell ref="E90:F90"/>
    <mergeCell ref="B82:F82"/>
    <mergeCell ref="B84:F84"/>
    <mergeCell ref="B87:C89"/>
    <mergeCell ref="B90:C90"/>
    <mergeCell ref="E87:F89"/>
    <mergeCell ref="E85:F85"/>
    <mergeCell ref="A69:E69"/>
    <mergeCell ref="A60:E60"/>
    <mergeCell ref="A40:B40"/>
    <mergeCell ref="A42:B42"/>
    <mergeCell ref="A43:B43"/>
    <mergeCell ref="A58:B58"/>
    <mergeCell ref="A45:B45"/>
    <mergeCell ref="A46:B46"/>
    <mergeCell ref="A50:F50"/>
    <mergeCell ref="A55:B55"/>
    <mergeCell ref="A54:B54"/>
    <mergeCell ref="A52:B52"/>
  </mergeCells>
  <conditionalFormatting sqref="B4">
    <cfRule type="containsText" dxfId="24" priority="26" operator="containsText" text="Decedent Name">
      <formula>NOT(ISERROR(SEARCH("Decedent Name",B4)))</formula>
    </cfRule>
    <cfRule type="containsBlanks" dxfId="23" priority="39">
      <formula>LEN(TRIM(B4))=0</formula>
    </cfRule>
  </conditionalFormatting>
  <conditionalFormatting sqref="B6">
    <cfRule type="containsText" dxfId="22" priority="24" operator="containsText" text="Case Number">
      <formula>NOT(ISERROR(SEARCH("Case Number",B6)))</formula>
    </cfRule>
    <cfRule type="containsBlanks" dxfId="21" priority="38">
      <formula>LEN(TRIM(B6))=0</formula>
    </cfRule>
  </conditionalFormatting>
  <conditionalFormatting sqref="B10">
    <cfRule type="containsText" dxfId="20" priority="23" operator="containsText" text="Start Date">
      <formula>NOT(ISERROR(SEARCH("Start Date",B10)))</formula>
    </cfRule>
    <cfRule type="containsBlanks" dxfId="19" priority="36">
      <formula>LEN(TRIM(B10))=0</formula>
    </cfRule>
    <cfRule type="containsBlanks" priority="37">
      <formula>LEN(TRIM(B10))=0</formula>
    </cfRule>
  </conditionalFormatting>
  <conditionalFormatting sqref="B90:C90">
    <cfRule type="containsText" dxfId="18" priority="2" operator="containsText" text="Type Name Here">
      <formula>NOT(ISERROR(SEARCH("Type Name Here",B90)))</formula>
    </cfRule>
  </conditionalFormatting>
  <conditionalFormatting sqref="B96:C96">
    <cfRule type="containsText" dxfId="17" priority="1" operator="containsText" text="Type Name Here">
      <formula>NOT(ISERROR(SEARCH("Type Name Here",B96)))</formula>
    </cfRule>
  </conditionalFormatting>
  <conditionalFormatting sqref="C37:C40">
    <cfRule type="cellIs" dxfId="16" priority="18" operator="between">
      <formula>0</formula>
      <formula>0</formula>
    </cfRule>
  </conditionalFormatting>
  <conditionalFormatting sqref="C42:C43 F42:F43 C54:C55">
    <cfRule type="cellIs" dxfId="15" priority="7" operator="between">
      <formula>0</formula>
      <formula>0</formula>
    </cfRule>
  </conditionalFormatting>
  <conditionalFormatting sqref="C45:C46">
    <cfRule type="cellIs" dxfId="14" priority="14" operator="between">
      <formula>0</formula>
      <formula>0</formula>
    </cfRule>
  </conditionalFormatting>
  <conditionalFormatting sqref="C58">
    <cfRule type="cellIs" dxfId="13" priority="9" operator="between">
      <formula>0</formula>
      <formula>0</formula>
    </cfRule>
  </conditionalFormatting>
  <conditionalFormatting sqref="D10:F10">
    <cfRule type="containsText" dxfId="12" priority="21" operator="containsText" text="End Date">
      <formula>NOT(ISERROR(SEARCH("End Date",D10)))</formula>
    </cfRule>
    <cfRule type="containsText" priority="22" operator="containsText" text="End Date">
      <formula>NOT(ISERROR(SEARCH("End Date",D10)))</formula>
    </cfRule>
    <cfRule type="containsBlanks" dxfId="11" priority="35">
      <formula>LEN(TRIM(D10))=0</formula>
    </cfRule>
  </conditionalFormatting>
  <conditionalFormatting sqref="F15 F64:F67">
    <cfRule type="containsBlanks" dxfId="10" priority="34">
      <formula>LEN(TRIM(F15))=0</formula>
    </cfRule>
  </conditionalFormatting>
  <conditionalFormatting sqref="F18">
    <cfRule type="containsBlanks" dxfId="9" priority="6">
      <formula>LEN(TRIM(F18))=0</formula>
    </cfRule>
  </conditionalFormatting>
  <conditionalFormatting sqref="F21">
    <cfRule type="containsBlanks" dxfId="8" priority="32">
      <formula>LEN(TRIM(F21))=0</formula>
    </cfRule>
  </conditionalFormatting>
  <conditionalFormatting sqref="F24">
    <cfRule type="containsBlanks" dxfId="7" priority="19">
      <formula>LEN(TRIM(F24))=0</formula>
    </cfRule>
  </conditionalFormatting>
  <conditionalFormatting sqref="F29">
    <cfRule type="containsBlanks" dxfId="6" priority="31">
      <formula>LEN(TRIM(F29))=0</formula>
    </cfRule>
  </conditionalFormatting>
  <conditionalFormatting sqref="F37:F40">
    <cfRule type="cellIs" dxfId="5" priority="17" operator="between">
      <formula>0</formula>
      <formula>0</formula>
    </cfRule>
  </conditionalFormatting>
  <conditionalFormatting sqref="F45:F46">
    <cfRule type="cellIs" dxfId="4" priority="12" operator="between">
      <formula>0</formula>
      <formula>0</formula>
    </cfRule>
    <cfRule type="cellIs" priority="13" operator="between">
      <formula>0</formula>
      <formula>0</formula>
    </cfRule>
  </conditionalFormatting>
  <conditionalFormatting sqref="F54:F55">
    <cfRule type="cellIs" dxfId="3" priority="10" operator="between">
      <formula>0</formula>
      <formula>0</formula>
    </cfRule>
  </conditionalFormatting>
  <conditionalFormatting sqref="F58">
    <cfRule type="cellIs" dxfId="2" priority="8" operator="between">
      <formula>0</formula>
      <formula>0</formula>
    </cfRule>
  </conditionalFormatting>
  <conditionalFormatting sqref="F73">
    <cfRule type="containsBlanks" dxfId="1" priority="5">
      <formula>LEN(TRIM(F73))=0</formula>
    </cfRule>
    <cfRule type="containsBlanks" priority="29">
      <formula>LEN(TRIM(F73))=0</formula>
    </cfRule>
  </conditionalFormatting>
  <conditionalFormatting sqref="I5">
    <cfRule type="containsText" dxfId="0" priority="25" operator="containsText" text="Case Number">
      <formula>NOT(ISERROR(SEARCH("Case Number",I5)))</formula>
    </cfRule>
  </conditionalFormatting>
  <printOptions horizontalCentered="1"/>
  <pageMargins left="0.5" right="0.5" top="1" bottom="0.5" header="0.3" footer="0.3"/>
  <pageSetup fitToHeight="0" orientation="portrait" r:id="rId1"/>
  <headerFooter differentFirst="1">
    <oddFooter>&amp;L&amp;8Page &amp;P of &amp;N&amp;C&amp;8E-13.02S ATTORNEY FEE SCHEDULE AND CERTIFICATION&amp;R&amp;8Ver. 12/25</oddFooter>
    <firstHeader>&amp;C&amp;"Arial,Bold"IN THE COURT OF COMMON PLEAS OF UNION COUNTY, OHIO
PROBATE DIVISION&amp;"Arial,Regular"
&amp;10JUDGE RICK RODGER</firstHeader>
    <firstFooter>&amp;L&amp;8Page &amp;P of &amp;N&amp;C&amp;8E-13.02S ATTORNEY FEE SCHEDULE AND CERTIFICATION&amp;R&amp;8Ver. 12/25</firstFooter>
  </headerFooter>
  <rowBreaks count="1" manualBreakCount="1">
    <brk id="4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845820</xdr:colOff>
                    <xdr:row>81</xdr:row>
                    <xdr:rowOff>7620</xdr:rowOff>
                  </from>
                  <to>
                    <xdr:col>1</xdr:col>
                    <xdr:colOff>7620</xdr:colOff>
                    <xdr:row>81</xdr:row>
                    <xdr:rowOff>236220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838200</xdr:colOff>
                    <xdr:row>83</xdr:row>
                    <xdr:rowOff>0</xdr:rowOff>
                  </from>
                  <to>
                    <xdr:col>1</xdr:col>
                    <xdr:colOff>0</xdr:colOff>
                    <xdr:row>83</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9F203-9F6E-42CC-A81A-545FD04753F1}">
  <dimension ref="A2:C22"/>
  <sheetViews>
    <sheetView showGridLines="0" showRowColHeaders="0" showRuler="0" view="pageLayout" zoomScale="150" zoomScaleNormal="130" zoomScalePageLayoutView="150" workbookViewId="0">
      <selection activeCell="B5" sqref="B5"/>
    </sheetView>
  </sheetViews>
  <sheetFormatPr defaultRowHeight="15" x14ac:dyDescent="0.25"/>
  <cols>
    <col min="1" max="1" width="8.7265625" style="3"/>
    <col min="2" max="2" width="54.7265625" style="1" customWidth="1"/>
  </cols>
  <sheetData>
    <row r="2" spans="1:3" ht="17.399999999999999" x14ac:dyDescent="0.25">
      <c r="A2" s="152" t="s">
        <v>73</v>
      </c>
      <c r="B2" s="152"/>
      <c r="C2" s="152"/>
    </row>
    <row r="3" spans="1:3" ht="17.399999999999999" x14ac:dyDescent="0.25">
      <c r="A3" s="10"/>
    </row>
    <row r="4" spans="1:3" x14ac:dyDescent="0.25">
      <c r="A4" s="3" t="s">
        <v>74</v>
      </c>
    </row>
    <row r="5" spans="1:3" s="9" customFormat="1" ht="30" x14ac:dyDescent="0.25">
      <c r="A5" s="2" t="s">
        <v>36</v>
      </c>
      <c r="B5" s="8" t="s">
        <v>52</v>
      </c>
    </row>
    <row r="6" spans="1:3" s="9" customFormat="1" ht="45" x14ac:dyDescent="0.25">
      <c r="A6" s="2" t="s">
        <v>37</v>
      </c>
      <c r="B6" s="8" t="s">
        <v>81</v>
      </c>
    </row>
    <row r="7" spans="1:3" s="9" customFormat="1" ht="60" x14ac:dyDescent="0.25">
      <c r="A7" s="2" t="s">
        <v>38</v>
      </c>
      <c r="B7" s="8" t="s">
        <v>51</v>
      </c>
    </row>
    <row r="8" spans="1:3" s="9" customFormat="1" ht="30" x14ac:dyDescent="0.25">
      <c r="A8" s="2" t="s">
        <v>39</v>
      </c>
      <c r="B8" s="8" t="s">
        <v>76</v>
      </c>
    </row>
    <row r="9" spans="1:3" s="9" customFormat="1" ht="60" x14ac:dyDescent="0.25">
      <c r="A9" s="2" t="s">
        <v>40</v>
      </c>
      <c r="B9" s="8" t="s">
        <v>77</v>
      </c>
    </row>
    <row r="10" spans="1:3" s="9" customFormat="1" ht="75" x14ac:dyDescent="0.25">
      <c r="A10" s="2" t="s">
        <v>41</v>
      </c>
      <c r="B10" s="8" t="s">
        <v>80</v>
      </c>
    </row>
    <row r="11" spans="1:3" s="9" customFormat="1" ht="60" x14ac:dyDescent="0.25">
      <c r="A11" s="2" t="s">
        <v>72</v>
      </c>
      <c r="B11" s="8" t="s">
        <v>78</v>
      </c>
    </row>
    <row r="12" spans="1:3" s="9" customFormat="1" ht="60" x14ac:dyDescent="0.25">
      <c r="A12" s="2" t="s">
        <v>79</v>
      </c>
      <c r="B12" s="8" t="s">
        <v>75</v>
      </c>
    </row>
    <row r="13" spans="1:3" s="9" customFormat="1" x14ac:dyDescent="0.25">
      <c r="A13" s="2"/>
      <c r="B13" s="8"/>
    </row>
    <row r="14" spans="1:3" s="9" customFormat="1" ht="30" customHeight="1" x14ac:dyDescent="0.25">
      <c r="A14" s="2"/>
      <c r="B14" s="8"/>
    </row>
    <row r="16" spans="1:3" ht="15.6" x14ac:dyDescent="0.3">
      <c r="B16" s="5" t="s">
        <v>42</v>
      </c>
    </row>
    <row r="17" spans="2:2" x14ac:dyDescent="0.25">
      <c r="B17" s="4" t="s">
        <v>43</v>
      </c>
    </row>
    <row r="18" spans="2:2" x14ac:dyDescent="0.25">
      <c r="B18" s="7" t="s">
        <v>44</v>
      </c>
    </row>
    <row r="20" spans="2:2" ht="15.6" x14ac:dyDescent="0.3">
      <c r="B20" s="6"/>
    </row>
    <row r="22" spans="2:2" x14ac:dyDescent="0.25">
      <c r="B22" s="4" t="s">
        <v>50</v>
      </c>
    </row>
  </sheetData>
  <sheetProtection algorithmName="SHA-512" hashValue="r09B/ATGNZUKjBUWIamxGeDTqwJBxzy7lEc01Zi1CDbsbmVecQuQLO5e7YIdK2MwvBMQaOE49F5YlehzPV5hKA==" saltValue="Or8UGmAilh/7IvypBU19Ug==" spinCount="100000" sheet="1" selectLockedCells="1" selectUnlockedCells="1"/>
  <mergeCells count="1">
    <mergeCell ref="A2:C2"/>
  </mergeCells>
  <printOptions horizontalCentered="1" verticalCentered="1"/>
  <pageMargins left="0.7" right="0.7" top="1" bottom="0.75" header="0.3" footer="0.3"/>
  <pageSetup orientation="portrait" r:id="rId1"/>
  <headerFooter>
    <oddHeader>&amp;C&amp;"Arial,Bold"IN THE COURT OF COMMON PLEAS OF UNION COUNTY, OHIO
PROBATE DIVISION&amp;"Arial,Regular"
&amp;11JUDGE RICK RODGER</oddHeader>
    <oddFooter>&amp;C&amp;10E-13.02S ATTORNEY FEE SCHEDULE INSTRUCTIONS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Attorney Fee - Estate</vt:lpstr>
      <vt:lpstr>INSTRUCTIONS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 Stone Moledor</dc:creator>
  <cp:lastModifiedBy>Victoria Stone Moledor</cp:lastModifiedBy>
  <cp:lastPrinted>2025-12-05T18:09:18Z</cp:lastPrinted>
  <dcterms:created xsi:type="dcterms:W3CDTF">2025-02-04T15:56:18Z</dcterms:created>
  <dcterms:modified xsi:type="dcterms:W3CDTF">2025-12-09T21:30:12Z</dcterms:modified>
</cp:coreProperties>
</file>